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constant_unhcr_org/Documents/Desktop/Livelihood Tenders/3. Tailoring Embroidery and Wool Spinning/"/>
    </mc:Choice>
  </mc:AlternateContent>
  <xr:revisionPtr revIDLastSave="129" documentId="14_{DB94656B-BB0C-4A3E-B8E3-CBE05C7CE5CE}" xr6:coauthVersionLast="47" xr6:coauthVersionMax="47" xr10:uidLastSave="{2592B461-28A7-49B7-895D-C3E8B6083ECB}"/>
  <bookViews>
    <workbookView xWindow="-21228" yWindow="-13092" windowWidth="23304" windowHeight="12504" xr2:uid="{00000000-000D-0000-FFFF-FFFF00000000}"/>
  </bookViews>
  <sheets>
    <sheet name="LOT 1 - TVET Tailoring " sheetId="23" r:id="rId1"/>
  </sheets>
  <definedNames>
    <definedName name="\d">#REF!</definedName>
    <definedName name="\h">#REF!</definedName>
    <definedName name="\p">#REF!</definedName>
    <definedName name="administrative">#REF!</definedName>
    <definedName name="Location">#REF!</definedName>
    <definedName name="MACROS">#REF!</definedName>
    <definedName name="_xlnm.Print_Area" localSheetId="0">'LOT 1 - TVET Tailoring '!$A$1:$M$50</definedName>
    <definedName name="Print_Area_MI">#REF!</definedName>
    <definedName name="_xlnm.Print_Titles" localSheetId="0">'LOT 1 - TVET Tailoring '!$1:$4</definedName>
    <definedName name="programme">#REF!</definedName>
    <definedName name="Staff_Alloc">#REF!</definedName>
    <definedName name="staff_security">#REF!</definedName>
    <definedName name="UPCRCY1">#REF!</definedName>
    <definedName name="UPCRCY2">#REF!</definedName>
    <definedName name="UPCRCY3">#REF!</definedName>
    <definedName name="UPCRCY4">#REF!</definedName>
    <definedName name="UPCRCY5">#REF!</definedName>
    <definedName name="UPCRCY6">#REF!</definedName>
    <definedName name="UPCRCY7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23" l="1"/>
  <c r="G38" i="23"/>
  <c r="G37" i="23"/>
  <c r="G36" i="23"/>
  <c r="E27" i="23" l="1"/>
  <c r="G27" i="23" s="1"/>
  <c r="E35" i="23" l="1"/>
  <c r="G35" i="23" s="1"/>
  <c r="E34" i="23"/>
  <c r="G34" i="23" s="1"/>
  <c r="E33" i="23"/>
  <c r="G33" i="23" s="1"/>
  <c r="E32" i="23"/>
  <c r="G32" i="23" s="1"/>
  <c r="E31" i="23"/>
  <c r="G31" i="23" s="1"/>
  <c r="E30" i="23"/>
  <c r="G30" i="23" s="1"/>
  <c r="E29" i="23"/>
  <c r="G29" i="23" s="1"/>
  <c r="E28" i="23"/>
  <c r="G28" i="23" s="1"/>
  <c r="E26" i="23"/>
  <c r="G26" i="23" s="1"/>
  <c r="E25" i="23"/>
  <c r="G25" i="23" s="1"/>
  <c r="E24" i="23"/>
  <c r="G24" i="23" s="1"/>
  <c r="E23" i="23"/>
  <c r="G23" i="23" s="1"/>
  <c r="E22" i="23"/>
  <c r="G22" i="23" s="1"/>
  <c r="E21" i="23"/>
  <c r="G21" i="23" s="1"/>
  <c r="E20" i="23"/>
  <c r="G20" i="23" s="1"/>
  <c r="E19" i="23"/>
  <c r="G19" i="23" s="1"/>
  <c r="E18" i="23"/>
  <c r="G18" i="23" s="1"/>
  <c r="E17" i="23"/>
  <c r="G17" i="23" s="1"/>
  <c r="E16" i="23"/>
  <c r="G16" i="23" s="1"/>
  <c r="E15" i="23"/>
  <c r="G15" i="23" s="1"/>
  <c r="E14" i="23"/>
  <c r="G14" i="23" s="1"/>
  <c r="E13" i="23"/>
  <c r="G13" i="23" s="1"/>
  <c r="E12" i="23"/>
  <c r="G12" i="23" s="1"/>
  <c r="E11" i="23"/>
  <c r="G11" i="23" s="1"/>
  <c r="E10" i="23"/>
  <c r="G10" i="23" s="1"/>
  <c r="E9" i="23"/>
  <c r="G9" i="23" s="1"/>
  <c r="E8" i="23"/>
  <c r="G8" i="23" s="1"/>
  <c r="E7" i="23"/>
  <c r="G7" i="23" s="1"/>
  <c r="E6" i="23"/>
  <c r="G6" i="23" s="1"/>
  <c r="E5" i="23"/>
  <c r="G5" i="23" s="1"/>
  <c r="G40" i="23" l="1"/>
</calcChain>
</file>

<file path=xl/sharedStrings.xml><?xml version="1.0" encoding="utf-8"?>
<sst xmlns="http://schemas.openxmlformats.org/spreadsheetml/2006/main" count="216" uniqueCount="111">
  <si>
    <t>Unit</t>
  </si>
  <si>
    <t>No</t>
  </si>
  <si>
    <t>Kg</t>
  </si>
  <si>
    <t xml:space="preserve"> </t>
  </si>
  <si>
    <t>Total  Quantity</t>
  </si>
  <si>
    <t>Specification items</t>
  </si>
  <si>
    <t>Province</t>
  </si>
  <si>
    <t>District</t>
  </si>
  <si>
    <t>Village</t>
  </si>
  <si>
    <t>Pictures</t>
  </si>
  <si>
    <t>Button covering machine with 2 plats big size ماشین پوش دکمه</t>
  </si>
  <si>
    <t>pcs</t>
  </si>
  <si>
    <t>Samangan
Sarepul 
Kunduz
Baghlan</t>
  </si>
  <si>
    <t xml:space="preserve">Aybek: Aqmosh 
(Sarepul: Tawheed Abad)
(Kunduz Center)
(Baghlan Jadid:  Temorian) </t>
  </si>
  <si>
    <t>E-Glue Machine ماشین سرش</t>
  </si>
  <si>
    <t>Simple Sewing Machine RMI ماشین دستی خیاطی</t>
  </si>
  <si>
    <t>Table 40x80 میزخیاطی هندی</t>
  </si>
  <si>
    <t>Electric iron good quality  اوتوی برقی کیفیت خوب</t>
  </si>
  <si>
    <t xml:space="preserve">Multi plug with 4 m cable, good quality سه ساکته لیندار کیفیت خوب </t>
  </si>
  <si>
    <t>pc</t>
  </si>
  <si>
    <t>PC</t>
  </si>
  <si>
    <t>Tailoring scissors medium 10 inch  قیچی خیاطی</t>
  </si>
  <si>
    <t>Plastic bottle (  بوتل پلاستیکی)</t>
  </si>
  <si>
    <t>M</t>
  </si>
  <si>
    <t xml:space="preserve">Hand sewing needle,  سوزن دست دوزی </t>
  </si>
  <si>
    <t>Dozen</t>
  </si>
  <si>
    <t>Soap for lining, good quality  صابون خیاطی برای خط کشی لباس کیفیت خوب</t>
  </si>
  <si>
    <t>PCs</t>
  </si>
  <si>
    <t>Tailoring measurement tape, per dozen 12-pc( فیته خیاط)</t>
  </si>
  <si>
    <t>Zanfex glue ( چسپ زانکفس)</t>
  </si>
  <si>
    <t>Roll</t>
  </si>
  <si>
    <t>Tailoring padding , size 3, 4   لایی چسپ</t>
  </si>
  <si>
    <t>roll</t>
  </si>
  <si>
    <t xml:space="preserve">Pack </t>
  </si>
  <si>
    <t>Sewing machine needle  سوزن ماشین خیاطی</t>
  </si>
  <si>
    <t>dozen</t>
  </si>
  <si>
    <t>Pack</t>
  </si>
  <si>
    <t>size 1, sher chap 999</t>
  </si>
  <si>
    <t xml:space="preserve">Rubber لاشتک   </t>
  </si>
  <si>
    <t>Pc</t>
  </si>
  <si>
    <t>Button دکمه</t>
  </si>
  <si>
    <t>pack</t>
  </si>
  <si>
    <t xml:space="preserve">Pen (BIG, Ball Pen)انواع قلم  </t>
  </si>
  <si>
    <t>Cristal Mora</t>
  </si>
  <si>
    <t>jal</t>
  </si>
  <si>
    <t xml:space="preserve"> Arabic Silk No 2 Quality تکه سیلک عربی اصلی</t>
  </si>
  <si>
    <t>m</t>
  </si>
  <si>
    <t>Machine Oil روغن ماشین</t>
  </si>
  <si>
    <t>Cloth Zipper (50cm) زنجیرک لباس</t>
  </si>
  <si>
    <r>
      <t xml:space="preserve">Aybek, 30 
Sarepul, 30
Kunduz: 24
Baghlan: 24
</t>
    </r>
    <r>
      <rPr>
        <b/>
        <sz val="11"/>
        <color theme="1"/>
        <rFont val="Lato"/>
        <family val="2"/>
      </rPr>
      <t>Total 108 beneficiaries</t>
    </r>
  </si>
  <si>
    <t>Items Name</t>
  </si>
  <si>
    <t>3 Saketa with good quality and has 5 or 6 cells.</t>
  </si>
  <si>
    <t>Metallic ruler  خط کش فلزی کج 50 سانتی</t>
  </si>
  <si>
    <t xml:space="preserve">Notebook for records of Customers information کتابچه ثبت مشتریان </t>
  </si>
  <si>
    <t>Color cotton fabric  تکه کتان گلدار</t>
  </si>
  <si>
    <t>this needle covered by plastic and the original one.</t>
  </si>
  <si>
    <t>Metallic cloth hanger  کودبند فلزی لباس</t>
  </si>
  <si>
    <t>The hanger or koban should be metallic or plastic no issue.</t>
  </si>
  <si>
    <t xml:space="preserve">Clift ‌کلفت </t>
  </si>
  <si>
    <t xml:space="preserve">Plastic پلاستیک </t>
  </si>
  <si>
    <t>Overlock thread تار اورلاک</t>
  </si>
  <si>
    <t>Overlock Machine  ماشین زکزاک</t>
  </si>
  <si>
    <t>metallic, best quality</t>
  </si>
  <si>
    <t>Plastic arm Chair چوکی پلاستیکی</t>
  </si>
  <si>
    <t>This will keep all the necessary items. 2lit capacity</t>
  </si>
  <si>
    <t>Procurement for Tailoring Skills Training (EU-INTPA)</t>
  </si>
  <si>
    <t>Width 1 metre, with different color, China or equivalent</t>
  </si>
  <si>
    <t>this note book be 100 page for note of client information, good quality A5 size (148 mm × 210 mm or 5.8 in × 8.3 in)</t>
  </si>
  <si>
    <t>•	Item: Tailoring Thread
•	Size: Medium
•	Color: Different
•	Made In: China or equivalent</t>
  </si>
  <si>
    <t xml:space="preserve">Tailoring color thread Medium size, per dozen 50 gr  تار خیاطی سایز متوسط </t>
  </si>
  <si>
    <t>Size 3, 4</t>
  </si>
  <si>
    <t>Needle used for the machine, Size 18, covered by plastic, made in China or equivalent</t>
  </si>
  <si>
    <t>Standard size, with different color, China or equivalent</t>
  </si>
  <si>
    <t>with different color, China or equivalent, capacity - 3 KG</t>
  </si>
  <si>
    <t>with different color and size, 1000g per bundle, China or equivalent</t>
  </si>
  <si>
    <t>•	Item: Button
•	Size: Box
•	Color: Different
•	Shape: Different shapes
•	Made In: China or equivalent</t>
  </si>
  <si>
    <t xml:space="preserve">•	Item: Ball Pen
•	Brand: BIG
•	Color: Cristal Medium Blue 1mm
•	Made In: France in the label (made in China) or equivalent
</t>
  </si>
  <si>
    <t>•	Item: Cristal Mohra
•	Size: Jail 
•	Color: Different
•	Made In: China or equivalent</t>
  </si>
  <si>
    <t>with different color, China or equivalent</t>
  </si>
  <si>
    <t>Medium size, the original one with orange color</t>
  </si>
  <si>
    <t>with different color</t>
  </si>
  <si>
    <t>Unit Price (in AFN)</t>
  </si>
  <si>
    <t>Total Cost (in AFN)</t>
  </si>
  <si>
    <t>•	Item: Button covering machine with tow plats 
•	Size: Big size 
•	Made In: China or equivalent
•	Weight: 5 kg (+- 50g)
•	With: two pieces of Qalib
•	Color: Dark Green
•	Quality: Good quality of the market</t>
  </si>
  <si>
    <t xml:space="preserve">Item : Sewing Machine Table Brand : Big wheel Made In:  India G24  or equivalent </t>
  </si>
  <si>
    <t>Name: Ougesen e-gue machine, Standard: QYD, mode 20-30 W
Or equivalent</t>
  </si>
  <si>
    <t>•	Item: RMI Sewing Machines
•	Brand: RMI
Color: Based the picture
•	Quality: Good quality of the market
Or equivalent</t>
  </si>
  <si>
    <t xml:space="preserve">•	Machine Type: Industrial Overlock (Serger) Sewing Machine include table
•	Brand: SRS
•	Machine Type: Industrial Overlock (Serger) Sewing Machine
•	Function: Used for trimming, edging, and overlocking fabric edges (suitable for knitwear and woven garments)
•	Thread Capacity: 3 to 4 threads (visible from the tension knobs)
•	Speed: High-speed (typically 4500–5500 stitches per minute
Or equivalent </t>
  </si>
  <si>
    <t xml:space="preserve">Sonifer original, SF-9042, household use only, electric dry iron / or equivalent </t>
  </si>
  <si>
    <t>•	Item: Plastic Chair 
•	Brand: Nasir or equivalent
Color: Red and Blue
•	Quality: Good quality of the market</t>
  </si>
  <si>
    <t>•	Item: Scissors
•	Size: 10 Inch
•	Brand: Shinwari
•	Color: Different
•	Made In: Pakistan or equivalent
•	Quality: Good quality of the market</t>
  </si>
  <si>
    <t>This soap called PANA / Tailors chalk, one box has 50 PC soap, used only for tailoing - 20 g or less. Made in china or equivalent</t>
  </si>
  <si>
    <t>length 60 inch or 150 CM</t>
  </si>
  <si>
    <t>LOT 1 - TVET TAILORING</t>
  </si>
  <si>
    <t>Delivery Costs to Samangan</t>
  </si>
  <si>
    <t>Delivery Costs to Sarepul</t>
  </si>
  <si>
    <t>Delivery Costs to Kunduz</t>
  </si>
  <si>
    <t>Delivery Costs to Baghlan</t>
  </si>
  <si>
    <t>TOTAL OFFERED COST:</t>
  </si>
  <si>
    <t>FINAL DELIVERY LOCATIONS</t>
  </si>
  <si>
    <t>SUPPLIER OFFER</t>
  </si>
  <si>
    <t>Country of Manufacture</t>
  </si>
  <si>
    <r>
      <t xml:space="preserve">Offered Brand / Model
</t>
    </r>
    <r>
      <rPr>
        <sz val="11"/>
        <rFont val="Lato"/>
        <family val="2"/>
      </rPr>
      <t>(provide as much specification of your product as possible)</t>
    </r>
  </si>
  <si>
    <t xml:space="preserve">Name of Company:  </t>
  </si>
  <si>
    <t xml:space="preserve">Address: </t>
  </si>
  <si>
    <t xml:space="preserve">Contact details: </t>
  </si>
  <si>
    <t xml:space="preserve">Name: </t>
  </si>
  <si>
    <t xml:space="preserve">E mail address: </t>
  </si>
  <si>
    <t>Cellular phone # :</t>
  </si>
  <si>
    <t>Sign &amp; Stamp:</t>
  </si>
  <si>
    <r>
      <t>SUPPLIER MAXIMUM DELIVERY TIME
(</t>
    </r>
    <r>
      <rPr>
        <b/>
        <sz val="11"/>
        <color rgb="FFFF0000"/>
        <rFont val="Arial"/>
        <family val="2"/>
      </rPr>
      <t>In number of days</t>
    </r>
    <r>
      <rPr>
        <b/>
        <sz val="11"/>
        <rFont val="Arial"/>
        <family val="2"/>
      </rPr>
      <t>)  FOR ALL ITEMS: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</si>
</sst>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_-;\-* #,##0_-;_-* \-??_-;_-@_-"/>
    <numFmt numFmtId="165" formatCode="[$AFN]\ #,##0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sz val="10"/>
      <name val="Arial"/>
    </font>
    <font>
      <sz val="12"/>
      <name val="Arial"/>
      <family val="2"/>
    </font>
    <font>
      <sz val="11"/>
      <name val="Calibri"/>
      <family val="2"/>
      <scheme val="minor"/>
    </font>
    <font>
      <b/>
      <sz val="11"/>
      <color theme="0"/>
      <name val="Lato"/>
      <family val="2"/>
    </font>
    <font>
      <sz val="11"/>
      <color rgb="FF000000"/>
      <name val="Lato"/>
      <family val="2"/>
    </font>
    <font>
      <sz val="11"/>
      <color rgb="FFFF0000"/>
      <name val="Lato"/>
      <family val="2"/>
    </font>
    <font>
      <sz val="11"/>
      <name val="Lato"/>
      <family val="2"/>
    </font>
    <font>
      <sz val="11"/>
      <color rgb="FF202124"/>
      <name val="Lato"/>
      <family val="2"/>
    </font>
    <font>
      <b/>
      <sz val="16"/>
      <color rgb="FF0070C0"/>
      <name val="Lato Black"/>
      <family val="2"/>
    </font>
    <font>
      <b/>
      <sz val="11"/>
      <color rgb="FF0070C0"/>
      <name val="Lato Black"/>
      <family val="2"/>
    </font>
    <font>
      <sz val="11"/>
      <color theme="1"/>
      <name val="Calibri"/>
      <charset val="134"/>
      <scheme val="minor"/>
    </font>
    <font>
      <b/>
      <sz val="16"/>
      <color rgb="FFFF0000"/>
      <name val="Arial"/>
      <family val="2"/>
    </font>
    <font>
      <b/>
      <sz val="10"/>
      <name val="Arial"/>
      <family val="2"/>
    </font>
    <font>
      <b/>
      <sz val="11"/>
      <name val="Lato"/>
      <family val="2"/>
    </font>
    <font>
      <b/>
      <sz val="11"/>
      <name val="Lato Black"/>
      <family val="2"/>
    </font>
    <font>
      <sz val="11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1"/>
      <name val="Arial"/>
      <family val="2"/>
    </font>
    <font>
      <b/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164" fontId="3" fillId="0" borderId="0" applyFill="0" applyBorder="0" applyAlignment="0" applyProtection="0"/>
    <xf numFmtId="0" fontId="4" fillId="0" borderId="0"/>
    <xf numFmtId="0" fontId="1" fillId="0" borderId="0"/>
    <xf numFmtId="0" fontId="7" fillId="0" borderId="0"/>
    <xf numFmtId="43" fontId="3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7" fillId="0" borderId="0"/>
    <xf numFmtId="43" fontId="17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7" fillId="0" borderId="0" xfId="5"/>
    <xf numFmtId="0" fontId="8" fillId="0" borderId="0" xfId="5" applyFont="1"/>
    <xf numFmtId="0" fontId="9" fillId="0" borderId="1" xfId="5" applyFont="1" applyBorder="1" applyAlignment="1">
      <alignment horizontal="left" vertical="center"/>
    </xf>
    <xf numFmtId="0" fontId="7" fillId="0" borderId="0" xfId="5" applyAlignment="1">
      <alignment horizontal="left"/>
    </xf>
    <xf numFmtId="0" fontId="7" fillId="0" borderId="0" xfId="5" applyAlignment="1">
      <alignment horizontal="center"/>
    </xf>
    <xf numFmtId="0" fontId="11" fillId="0" borderId="1" xfId="4" applyFont="1" applyBorder="1" applyAlignment="1">
      <alignment horizontal="left" vertical="center"/>
    </xf>
    <xf numFmtId="0" fontId="5" fillId="2" borderId="1" xfId="4" applyFont="1" applyFill="1" applyBorder="1" applyAlignment="1">
      <alignment horizontal="left" vertical="center"/>
    </xf>
    <xf numFmtId="0" fontId="12" fillId="0" borderId="1" xfId="4" applyFont="1" applyBorder="1" applyAlignment="1">
      <alignment horizontal="center" vertical="center" wrapText="1"/>
    </xf>
    <xf numFmtId="0" fontId="13" fillId="0" borderId="1" xfId="5" applyFont="1" applyBorder="1" applyAlignment="1">
      <alignment horizontal="left" vertical="center"/>
    </xf>
    <xf numFmtId="0" fontId="11" fillId="2" borderId="1" xfId="5" applyFont="1" applyFill="1" applyBorder="1" applyAlignment="1">
      <alignment horizontal="left" vertical="center" wrapText="1" readingOrder="1"/>
    </xf>
    <xf numFmtId="0" fontId="11" fillId="0" borderId="1" xfId="4" applyFont="1" applyBorder="1" applyAlignment="1">
      <alignment horizontal="center" vertical="center"/>
    </xf>
    <xf numFmtId="0" fontId="14" fillId="2" borderId="1" xfId="5" applyFont="1" applyFill="1" applyBorder="1" applyAlignment="1">
      <alignment horizontal="left" vertical="center"/>
    </xf>
    <xf numFmtId="0" fontId="13" fillId="0" borderId="1" xfId="5" applyFont="1" applyBorder="1"/>
    <xf numFmtId="3" fontId="5" fillId="2" borderId="1" xfId="4" applyNumberFormat="1" applyFont="1" applyFill="1" applyBorder="1" applyAlignment="1">
      <alignment horizontal="left" vertical="center"/>
    </xf>
    <xf numFmtId="165" fontId="5" fillId="2" borderId="1" xfId="4" applyNumberFormat="1" applyFont="1" applyFill="1" applyBorder="1" applyAlignment="1">
      <alignment horizontal="left" vertical="center"/>
    </xf>
    <xf numFmtId="165" fontId="5" fillId="2" borderId="1" xfId="4" applyNumberFormat="1" applyFont="1" applyFill="1" applyBorder="1" applyAlignment="1">
      <alignment horizontal="left" vertical="center" wrapText="1"/>
    </xf>
    <xf numFmtId="165" fontId="5" fillId="0" borderId="1" xfId="4" applyNumberFormat="1" applyFont="1" applyBorder="1" applyAlignment="1">
      <alignment horizontal="left" vertical="center" wrapText="1"/>
    </xf>
    <xf numFmtId="0" fontId="11" fillId="0" borderId="1" xfId="4" applyFont="1" applyBorder="1" applyAlignment="1">
      <alignment horizontal="left" vertical="center" wrapText="1"/>
    </xf>
    <xf numFmtId="0" fontId="10" fillId="4" borderId="1" xfId="4" applyFont="1" applyFill="1" applyBorder="1" applyAlignment="1">
      <alignment horizontal="center" vertical="center"/>
    </xf>
    <xf numFmtId="0" fontId="10" fillId="4" borderId="1" xfId="4" applyFont="1" applyFill="1" applyBorder="1" applyAlignment="1">
      <alignment horizontal="center" vertical="center" wrapText="1"/>
    </xf>
    <xf numFmtId="0" fontId="10" fillId="4" borderId="1" xfId="4" applyFont="1" applyFill="1" applyBorder="1" applyAlignment="1">
      <alignment horizontal="left" vertical="center" wrapText="1"/>
    </xf>
    <xf numFmtId="3" fontId="10" fillId="4" borderId="1" xfId="4" applyNumberFormat="1" applyFont="1" applyFill="1" applyBorder="1" applyAlignment="1">
      <alignment horizontal="center" vertical="center" wrapText="1"/>
    </xf>
    <xf numFmtId="0" fontId="13" fillId="0" borderId="1" xfId="5" applyFont="1" applyBorder="1" applyAlignment="1">
      <alignment horizontal="left" vertical="center" wrapText="1"/>
    </xf>
    <xf numFmtId="0" fontId="15" fillId="3" borderId="0" xfId="5" applyFont="1" applyFill="1" applyAlignment="1">
      <alignment vertical="center"/>
    </xf>
    <xf numFmtId="0" fontId="16" fillId="3" borderId="0" xfId="5" applyFont="1" applyFill="1" applyAlignment="1">
      <alignment vertical="center"/>
    </xf>
    <xf numFmtId="0" fontId="7" fillId="0" borderId="1" xfId="5" applyBorder="1"/>
    <xf numFmtId="43" fontId="0" fillId="0" borderId="1" xfId="6" applyFont="1" applyBorder="1"/>
    <xf numFmtId="165" fontId="7" fillId="0" borderId="1" xfId="5" applyNumberFormat="1" applyBorder="1"/>
    <xf numFmtId="165" fontId="19" fillId="0" borderId="0" xfId="5" applyNumberFormat="1" applyFont="1" applyAlignment="1">
      <alignment horizontal="center" vertical="center"/>
    </xf>
    <xf numFmtId="43" fontId="5" fillId="2" borderId="1" xfId="1" applyFont="1" applyFill="1" applyBorder="1" applyAlignment="1" applyProtection="1">
      <alignment horizontal="left" vertical="center"/>
      <protection locked="0"/>
    </xf>
    <xf numFmtId="43" fontId="13" fillId="0" borderId="1" xfId="1" applyFont="1" applyBorder="1" applyAlignment="1" applyProtection="1">
      <alignment horizontal="left" vertical="center"/>
      <protection locked="0"/>
    </xf>
    <xf numFmtId="43" fontId="11" fillId="0" borderId="1" xfId="1" applyFont="1" applyBorder="1" applyAlignment="1" applyProtection="1">
      <alignment horizontal="left" vertical="center"/>
      <protection locked="0"/>
    </xf>
    <xf numFmtId="43" fontId="14" fillId="2" borderId="1" xfId="1" applyFont="1" applyFill="1" applyBorder="1" applyAlignment="1" applyProtection="1">
      <alignment horizontal="left" vertical="center"/>
      <protection locked="0"/>
    </xf>
    <xf numFmtId="43" fontId="5" fillId="0" borderId="1" xfId="1" applyFont="1" applyBorder="1" applyAlignment="1" applyProtection="1">
      <alignment horizontal="left" vertical="center"/>
      <protection locked="0"/>
    </xf>
    <xf numFmtId="3" fontId="20" fillId="5" borderId="1" xfId="4" applyNumberFormat="1" applyFont="1" applyFill="1" applyBorder="1" applyAlignment="1">
      <alignment horizontal="center" vertical="center" wrapText="1"/>
    </xf>
    <xf numFmtId="165" fontId="5" fillId="2" borderId="1" xfId="4" applyNumberFormat="1" applyFont="1" applyFill="1" applyBorder="1" applyAlignment="1" applyProtection="1">
      <alignment horizontal="left" vertical="center" wrapText="1"/>
      <protection locked="0"/>
    </xf>
    <xf numFmtId="165" fontId="19" fillId="0" borderId="1" xfId="5" applyNumberFormat="1" applyFont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43" fontId="7" fillId="0" borderId="1" xfId="1" applyFont="1" applyBorder="1" applyAlignment="1" applyProtection="1">
      <alignment horizontal="center"/>
      <protection locked="0"/>
    </xf>
    <xf numFmtId="0" fontId="19" fillId="0" borderId="0" xfId="5" applyFont="1" applyBorder="1" applyAlignment="1">
      <alignment horizontal="right"/>
    </xf>
    <xf numFmtId="165" fontId="19" fillId="0" borderId="0" xfId="5" applyNumberFormat="1" applyFont="1" applyBorder="1" applyAlignment="1">
      <alignment horizontal="center" vertical="center"/>
    </xf>
    <xf numFmtId="0" fontId="7" fillId="0" borderId="3" xfId="5" applyBorder="1" applyAlignment="1" applyProtection="1">
      <alignment horizontal="center" wrapText="1"/>
      <protection locked="0"/>
    </xf>
    <xf numFmtId="0" fontId="7" fillId="0" borderId="4" xfId="5" applyBorder="1" applyAlignment="1" applyProtection="1">
      <alignment horizontal="center" wrapText="1"/>
      <protection locked="0"/>
    </xf>
    <xf numFmtId="0" fontId="7" fillId="0" borderId="2" xfId="5" applyBorder="1" applyAlignment="1" applyProtection="1">
      <alignment horizontal="center" wrapText="1"/>
      <protection locked="0"/>
    </xf>
    <xf numFmtId="0" fontId="19" fillId="0" borderId="1" xfId="5" applyFont="1" applyBorder="1" applyAlignment="1">
      <alignment horizontal="right"/>
    </xf>
    <xf numFmtId="0" fontId="24" fillId="5" borderId="3" xfId="5" applyFont="1" applyFill="1" applyBorder="1" applyAlignment="1">
      <alignment horizontal="right" wrapText="1"/>
    </xf>
    <xf numFmtId="0" fontId="24" fillId="5" borderId="4" xfId="5" applyFont="1" applyFill="1" applyBorder="1" applyAlignment="1">
      <alignment horizontal="right" wrapText="1"/>
    </xf>
    <xf numFmtId="0" fontId="24" fillId="5" borderId="2" xfId="5" applyFont="1" applyFill="1" applyBorder="1" applyAlignment="1">
      <alignment horizontal="right" wrapText="1"/>
    </xf>
    <xf numFmtId="0" fontId="23" fillId="5" borderId="1" xfId="0" applyFont="1" applyFill="1" applyBorder="1" applyAlignment="1">
      <alignment horizontal="right" vertical="center"/>
    </xf>
    <xf numFmtId="0" fontId="3" fillId="0" borderId="1" xfId="5" applyFont="1" applyBorder="1" applyAlignment="1">
      <alignment horizontal="left"/>
    </xf>
    <xf numFmtId="0" fontId="15" fillId="3" borderId="0" xfId="5" applyFont="1" applyFill="1" applyAlignment="1">
      <alignment horizontal="center" vertical="center"/>
    </xf>
    <xf numFmtId="0" fontId="16" fillId="3" borderId="3" xfId="5" applyFont="1" applyFill="1" applyBorder="1" applyAlignment="1">
      <alignment horizontal="center" vertical="center"/>
    </xf>
    <xf numFmtId="0" fontId="16" fillId="3" borderId="4" xfId="5" applyFont="1" applyFill="1" applyBorder="1" applyAlignment="1">
      <alignment horizontal="center" vertical="center"/>
    </xf>
    <xf numFmtId="0" fontId="16" fillId="3" borderId="2" xfId="5" applyFont="1" applyFill="1" applyBorder="1" applyAlignment="1">
      <alignment horizontal="center" vertical="center"/>
    </xf>
    <xf numFmtId="0" fontId="18" fillId="0" borderId="0" xfId="5" applyFont="1" applyAlignment="1">
      <alignment horizontal="center"/>
    </xf>
    <xf numFmtId="0" fontId="21" fillId="5" borderId="1" xfId="5" applyFont="1" applyFill="1" applyBorder="1" applyAlignment="1">
      <alignment horizontal="center" vertical="center"/>
    </xf>
  </cellXfs>
  <cellStyles count="17">
    <cellStyle name="Comma" xfId="1" builtinId="3"/>
    <cellStyle name="Comma 2" xfId="6" xr:uid="{0E279005-91CD-4B76-A705-E2AB780BA8FF}"/>
    <cellStyle name="Comma 2 2" xfId="11" xr:uid="{2EDAB75F-5A68-4C17-9595-FCA20CD8CB49}"/>
    <cellStyle name="Comma 3" xfId="15" xr:uid="{51B2D2A8-420F-4780-9658-D493B41EED60}"/>
    <cellStyle name="Comma 5" xfId="2" xr:uid="{39DCBC22-461A-40C9-BDE7-62D34ABDAF41}"/>
    <cellStyle name="Excel Built-in Normal" xfId="3" xr:uid="{4ED20A93-8845-457B-88D5-05E8C88A712B}"/>
    <cellStyle name="Normal" xfId="0" builtinId="0"/>
    <cellStyle name="Normal 2" xfId="5" xr:uid="{4D19AA66-3454-4C02-B048-7BF50AEF6248}"/>
    <cellStyle name="Normal 2 2" xfId="9" xr:uid="{8DD9B2C0-C6DE-40D1-9AF0-B0B347281F11}"/>
    <cellStyle name="Normal 2 3" xfId="10" xr:uid="{1BBDC56C-748A-49C8-893C-99641867B4BE}"/>
    <cellStyle name="Normal 2 4" xfId="12" xr:uid="{BC3E9B16-9406-46CE-998E-208B1D6319C5}"/>
    <cellStyle name="Normal 3" xfId="7" xr:uid="{54F370A6-C30F-4CA2-806C-DAE5D70AB190}"/>
    <cellStyle name="Normal 3 2" xfId="14" xr:uid="{A5A6A038-6290-42C0-9DF7-239A81D908E9}"/>
    <cellStyle name="Normal 3 2 2" xfId="16" xr:uid="{AACC86EF-FBBF-4A14-9630-4714AB0F8257}"/>
    <cellStyle name="Normal 4" xfId="8" xr:uid="{9116EA69-F4F4-460A-AA18-FB2FA58CDE00}"/>
    <cellStyle name="Normal 5" xfId="4" xr:uid="{35CBBE47-D7AC-42AA-AE27-5E3F9FF21109}"/>
    <cellStyle name="Normal 5 2" xfId="13" xr:uid="{F803193E-A660-4A02-A187-DC893B96CC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8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309824</xdr:colOff>
      <xdr:row>4</xdr:row>
      <xdr:rowOff>100483</xdr:rowOff>
    </xdr:from>
    <xdr:to>
      <xdr:col>12</xdr:col>
      <xdr:colOff>2478593</xdr:colOff>
      <xdr:row>4</xdr:row>
      <xdr:rowOff>2650112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D90EE7D-32DE-4A43-B10F-AD825E2851A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5864149" y="2262658"/>
          <a:ext cx="2168769" cy="2562329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266953</xdr:colOff>
      <xdr:row>5</xdr:row>
      <xdr:rowOff>217715</xdr:rowOff>
    </xdr:from>
    <xdr:to>
      <xdr:col>12</xdr:col>
      <xdr:colOff>2615789</xdr:colOff>
      <xdr:row>5</xdr:row>
      <xdr:rowOff>3034827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AAB2ED6-2E73-4FF7-A388-CA248D8B3FF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5821278" y="5504090"/>
          <a:ext cx="2336136" cy="2796792"/>
        </a:xfrm>
        <a:prstGeom prst="rect">
          <a:avLst/>
        </a:prstGeom>
      </xdr:spPr>
    </xdr:pic>
    <xdr:clientData/>
  </xdr:twoCellAnchor>
  <xdr:twoCellAnchor editAs="oneCell">
    <xdr:from>
      <xdr:col>12</xdr:col>
      <xdr:colOff>217714</xdr:colOff>
      <xdr:row>6</xdr:row>
      <xdr:rowOff>125605</xdr:rowOff>
    </xdr:from>
    <xdr:to>
      <xdr:col>12</xdr:col>
      <xdr:colOff>2689135</xdr:colOff>
      <xdr:row>6</xdr:row>
      <xdr:rowOff>1511324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E07EC18-1DD4-4F00-AAC3-3D8D3CE719B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5772039" y="8974330"/>
          <a:ext cx="2463801" cy="1392069"/>
        </a:xfrm>
        <a:prstGeom prst="rect">
          <a:avLst/>
        </a:prstGeom>
      </xdr:spPr>
    </xdr:pic>
    <xdr:clientData/>
  </xdr:twoCellAnchor>
  <xdr:twoCellAnchor editAs="oneCell">
    <xdr:from>
      <xdr:col>12</xdr:col>
      <xdr:colOff>293076</xdr:colOff>
      <xdr:row>7</xdr:row>
      <xdr:rowOff>41867</xdr:rowOff>
    </xdr:from>
    <xdr:to>
      <xdr:col>12</xdr:col>
      <xdr:colOff>2229924</xdr:colOff>
      <xdr:row>7</xdr:row>
      <xdr:rowOff>1509108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CDB1F74-7360-499B-B740-EB2B7A15E7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847401" y="10681292"/>
          <a:ext cx="1934308" cy="1450731"/>
        </a:xfrm>
        <a:prstGeom prst="rect">
          <a:avLst/>
        </a:prstGeom>
      </xdr:spPr>
    </xdr:pic>
    <xdr:clientData/>
  </xdr:twoCellAnchor>
  <xdr:twoCellAnchor editAs="oneCell">
    <xdr:from>
      <xdr:col>12</xdr:col>
      <xdr:colOff>200967</xdr:colOff>
      <xdr:row>8</xdr:row>
      <xdr:rowOff>100484</xdr:rowOff>
    </xdr:from>
    <xdr:to>
      <xdr:col>12</xdr:col>
      <xdr:colOff>2464386</xdr:colOff>
      <xdr:row>8</xdr:row>
      <xdr:rowOff>1548482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1D1F1DB6-08B4-4B61-9532-697AD32B246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5755292" y="12406784"/>
          <a:ext cx="2260879" cy="1451808"/>
        </a:xfrm>
        <a:prstGeom prst="rect">
          <a:avLst/>
        </a:prstGeom>
      </xdr:spPr>
    </xdr:pic>
    <xdr:clientData/>
  </xdr:twoCellAnchor>
  <xdr:twoCellAnchor editAs="oneCell">
    <xdr:from>
      <xdr:col>12</xdr:col>
      <xdr:colOff>276330</xdr:colOff>
      <xdr:row>9</xdr:row>
      <xdr:rowOff>66988</xdr:rowOff>
    </xdr:from>
    <xdr:to>
      <xdr:col>12</xdr:col>
      <xdr:colOff>2229925</xdr:colOff>
      <xdr:row>9</xdr:row>
      <xdr:rowOff>1737767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5FC7E1B3-9918-4E4D-B226-12671BCDBDD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5830655" y="14125888"/>
          <a:ext cx="1951055" cy="1668239"/>
        </a:xfrm>
        <a:prstGeom prst="rect">
          <a:avLst/>
        </a:prstGeom>
      </xdr:spPr>
    </xdr:pic>
    <xdr:clientData/>
  </xdr:twoCellAnchor>
  <xdr:twoCellAnchor editAs="oneCell">
    <xdr:from>
      <xdr:col>12</xdr:col>
      <xdr:colOff>460550</xdr:colOff>
      <xdr:row>10</xdr:row>
      <xdr:rowOff>58615</xdr:rowOff>
    </xdr:from>
    <xdr:to>
      <xdr:col>12</xdr:col>
      <xdr:colOff>1659853</xdr:colOff>
      <xdr:row>10</xdr:row>
      <xdr:rowOff>1812018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6063F12F-EB44-4264-9D76-945E221C49D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6014875" y="15984415"/>
          <a:ext cx="1210733" cy="1741973"/>
        </a:xfrm>
        <a:prstGeom prst="rect">
          <a:avLst/>
        </a:prstGeom>
      </xdr:spPr>
    </xdr:pic>
    <xdr:clientData/>
  </xdr:twoCellAnchor>
  <xdr:twoCellAnchor editAs="oneCell">
    <xdr:from>
      <xdr:col>12</xdr:col>
      <xdr:colOff>711759</xdr:colOff>
      <xdr:row>11</xdr:row>
      <xdr:rowOff>41868</xdr:rowOff>
    </xdr:from>
    <xdr:to>
      <xdr:col>12</xdr:col>
      <xdr:colOff>1546149</xdr:colOff>
      <xdr:row>11</xdr:row>
      <xdr:rowOff>1967093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D5F2D40-7A17-40A5-9D21-0D8842154B0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6266084" y="17910768"/>
          <a:ext cx="838200" cy="1922685"/>
        </a:xfrm>
        <a:prstGeom prst="rect">
          <a:avLst/>
        </a:prstGeom>
      </xdr:spPr>
    </xdr:pic>
    <xdr:clientData/>
  </xdr:twoCellAnchor>
  <xdr:twoCellAnchor editAs="oneCell">
    <xdr:from>
      <xdr:col>12</xdr:col>
      <xdr:colOff>477294</xdr:colOff>
      <xdr:row>12</xdr:row>
      <xdr:rowOff>100484</xdr:rowOff>
    </xdr:from>
    <xdr:to>
      <xdr:col>12</xdr:col>
      <xdr:colOff>1624999</xdr:colOff>
      <xdr:row>12</xdr:row>
      <xdr:rowOff>1355774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E497C7D7-EB76-4B7D-A4AA-10B3F9A81018}"/>
            </a:ext>
          </a:extLst>
        </xdr:cNvPr>
        <xdr:cNvPicPr/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031619" y="20160134"/>
          <a:ext cx="1138815" cy="1247670"/>
        </a:xfrm>
        <a:prstGeom prst="rect">
          <a:avLst/>
        </a:prstGeom>
      </xdr:spPr>
    </xdr:pic>
    <xdr:clientData/>
  </xdr:twoCellAnchor>
  <xdr:twoCellAnchor editAs="oneCell">
    <xdr:from>
      <xdr:col>12</xdr:col>
      <xdr:colOff>1708422</xdr:colOff>
      <xdr:row>12</xdr:row>
      <xdr:rowOff>150289</xdr:rowOff>
    </xdr:from>
    <xdr:to>
      <xdr:col>12</xdr:col>
      <xdr:colOff>2650697</xdr:colOff>
      <xdr:row>12</xdr:row>
      <xdr:rowOff>1259421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E1F182F-0202-4B9B-8AEB-9D4E5836EB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flipH="1">
          <a:off x="17262747" y="20209939"/>
          <a:ext cx="924495" cy="1109132"/>
        </a:xfrm>
        <a:prstGeom prst="rect">
          <a:avLst/>
        </a:prstGeom>
      </xdr:spPr>
    </xdr:pic>
    <xdr:clientData/>
  </xdr:twoCellAnchor>
  <xdr:twoCellAnchor editAs="oneCell">
    <xdr:from>
      <xdr:col>12</xdr:col>
      <xdr:colOff>267958</xdr:colOff>
      <xdr:row>13</xdr:row>
      <xdr:rowOff>83736</xdr:rowOff>
    </xdr:from>
    <xdr:to>
      <xdr:col>12</xdr:col>
      <xdr:colOff>2553960</xdr:colOff>
      <xdr:row>13</xdr:row>
      <xdr:rowOff>1091111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42D43CC1-E25F-4C9B-ADF5-23342CBC1281}"/>
            </a:ext>
          </a:extLst>
        </xdr:cNvPr>
        <xdr:cNvPicPr/>
      </xdr:nvPicPr>
      <xdr:blipFill rotWithShape="1"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 rot="16200000">
          <a:off x="16462866" y="21083953"/>
          <a:ext cx="1004835" cy="228600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636395</xdr:colOff>
      <xdr:row>14</xdr:row>
      <xdr:rowOff>108857</xdr:rowOff>
    </xdr:from>
    <xdr:to>
      <xdr:col>12</xdr:col>
      <xdr:colOff>1753996</xdr:colOff>
      <xdr:row>14</xdr:row>
      <xdr:rowOff>2006001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1B044DAB-616B-46BA-80C5-EDAE360062F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6190720" y="23006957"/>
          <a:ext cx="1117601" cy="1888254"/>
        </a:xfrm>
        <a:prstGeom prst="rect">
          <a:avLst/>
        </a:prstGeom>
      </xdr:spPr>
    </xdr:pic>
    <xdr:clientData/>
  </xdr:twoCellAnchor>
  <xdr:twoCellAnchor editAs="oneCell">
    <xdr:from>
      <xdr:col>12</xdr:col>
      <xdr:colOff>92731</xdr:colOff>
      <xdr:row>16</xdr:row>
      <xdr:rowOff>125605</xdr:rowOff>
    </xdr:from>
    <xdr:to>
      <xdr:col>12</xdr:col>
      <xdr:colOff>2654733</xdr:colOff>
      <xdr:row>16</xdr:row>
      <xdr:rowOff>1280411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61DC03DE-5AB4-45F6-9309-817EDC233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647056" y="27243280"/>
          <a:ext cx="2549302" cy="1147186"/>
        </a:xfrm>
        <a:prstGeom prst="rect">
          <a:avLst/>
        </a:prstGeom>
      </xdr:spPr>
    </xdr:pic>
    <xdr:clientData/>
  </xdr:twoCellAnchor>
  <xdr:twoCellAnchor editAs="oneCell">
    <xdr:from>
      <xdr:col>12</xdr:col>
      <xdr:colOff>443802</xdr:colOff>
      <xdr:row>17</xdr:row>
      <xdr:rowOff>33494</xdr:rowOff>
    </xdr:from>
    <xdr:to>
      <xdr:col>12</xdr:col>
      <xdr:colOff>1242210</xdr:colOff>
      <xdr:row>18</xdr:row>
      <xdr:rowOff>2837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DE27A9FE-A368-4ADF-A3B8-F2A00C1B81D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5998127" y="28618019"/>
          <a:ext cx="795868" cy="218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343319</xdr:colOff>
      <xdr:row>18</xdr:row>
      <xdr:rowOff>1159936</xdr:rowOff>
    </xdr:from>
    <xdr:to>
      <xdr:col>12</xdr:col>
      <xdr:colOff>2002420</xdr:colOff>
      <xdr:row>18</xdr:row>
      <xdr:rowOff>2133602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6F96D31A-55FC-4BCE-BA9E-B009F2879D2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5897644" y="31973311"/>
          <a:ext cx="1656561" cy="973666"/>
        </a:xfrm>
        <a:prstGeom prst="rect">
          <a:avLst/>
        </a:prstGeom>
      </xdr:spPr>
    </xdr:pic>
    <xdr:clientData/>
  </xdr:twoCellAnchor>
  <xdr:twoCellAnchor editAs="oneCell">
    <xdr:from>
      <xdr:col>12</xdr:col>
      <xdr:colOff>295381</xdr:colOff>
      <xdr:row>18</xdr:row>
      <xdr:rowOff>66989</xdr:rowOff>
    </xdr:from>
    <xdr:to>
      <xdr:col>12</xdr:col>
      <xdr:colOff>2041127</xdr:colOff>
      <xdr:row>18</xdr:row>
      <xdr:rowOff>1128496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85679074-DDC2-4611-9431-23E678EB3F8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5849706" y="30880364"/>
          <a:ext cx="1727966" cy="1048807"/>
        </a:xfrm>
        <a:prstGeom prst="rect">
          <a:avLst/>
        </a:prstGeom>
      </xdr:spPr>
    </xdr:pic>
    <xdr:clientData/>
  </xdr:twoCellAnchor>
  <xdr:twoCellAnchor editAs="oneCell">
    <xdr:from>
      <xdr:col>12</xdr:col>
      <xdr:colOff>1100094</xdr:colOff>
      <xdr:row>19</xdr:row>
      <xdr:rowOff>175847</xdr:rowOff>
    </xdr:from>
    <xdr:to>
      <xdr:col>12</xdr:col>
      <xdr:colOff>2577104</xdr:colOff>
      <xdr:row>19</xdr:row>
      <xdr:rowOff>1245187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13E9FB50-4211-4DDF-AE66-3CD5C559B000}"/>
            </a:ext>
          </a:extLst>
        </xdr:cNvPr>
        <xdr:cNvPicPr/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16861429" y="33011062"/>
          <a:ext cx="1066800" cy="1480820"/>
        </a:xfrm>
        <a:prstGeom prst="rect">
          <a:avLst/>
        </a:prstGeom>
      </xdr:spPr>
    </xdr:pic>
    <xdr:clientData/>
  </xdr:twoCellAnchor>
  <xdr:twoCellAnchor editAs="oneCell">
    <xdr:from>
      <xdr:col>12</xdr:col>
      <xdr:colOff>284703</xdr:colOff>
      <xdr:row>19</xdr:row>
      <xdr:rowOff>207598</xdr:rowOff>
    </xdr:from>
    <xdr:to>
      <xdr:col>12</xdr:col>
      <xdr:colOff>913353</xdr:colOff>
      <xdr:row>19</xdr:row>
      <xdr:rowOff>1241378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73107463-2AFD-4569-A3CC-A48F5A15ADA6}"/>
            </a:ext>
          </a:extLst>
        </xdr:cNvPr>
        <xdr:cNvPicPr/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839028" y="33249823"/>
          <a:ext cx="628650" cy="1031240"/>
        </a:xfrm>
        <a:prstGeom prst="rect">
          <a:avLst/>
        </a:prstGeom>
      </xdr:spPr>
    </xdr:pic>
    <xdr:clientData/>
  </xdr:twoCellAnchor>
  <xdr:twoCellAnchor editAs="oneCell">
    <xdr:from>
      <xdr:col>12</xdr:col>
      <xdr:colOff>510792</xdr:colOff>
      <xdr:row>20</xdr:row>
      <xdr:rowOff>108857</xdr:rowOff>
    </xdr:from>
    <xdr:to>
      <xdr:col>12</xdr:col>
      <xdr:colOff>1241465</xdr:colOff>
      <xdr:row>20</xdr:row>
      <xdr:rowOff>1930720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5D2BFFCD-122F-4D34-9D61-73684460F87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6065117" y="34522682"/>
          <a:ext cx="728133" cy="1828213"/>
        </a:xfrm>
        <a:prstGeom prst="rect">
          <a:avLst/>
        </a:prstGeom>
      </xdr:spPr>
    </xdr:pic>
    <xdr:clientData/>
  </xdr:twoCellAnchor>
  <xdr:twoCellAnchor editAs="oneCell">
    <xdr:from>
      <xdr:col>12</xdr:col>
      <xdr:colOff>192594</xdr:colOff>
      <xdr:row>21</xdr:row>
      <xdr:rowOff>192594</xdr:rowOff>
    </xdr:from>
    <xdr:to>
      <xdr:col>12</xdr:col>
      <xdr:colOff>2117625</xdr:colOff>
      <xdr:row>21</xdr:row>
      <xdr:rowOff>1930799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6F5D947D-3833-4461-BED0-5B685206132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5746919" y="36730494"/>
          <a:ext cx="1917411" cy="1735665"/>
        </a:xfrm>
        <a:prstGeom prst="rect">
          <a:avLst/>
        </a:prstGeom>
      </xdr:spPr>
    </xdr:pic>
    <xdr:clientData/>
  </xdr:twoCellAnchor>
  <xdr:twoCellAnchor editAs="oneCell">
    <xdr:from>
      <xdr:col>12</xdr:col>
      <xdr:colOff>644769</xdr:colOff>
      <xdr:row>22</xdr:row>
      <xdr:rowOff>175847</xdr:rowOff>
    </xdr:from>
    <xdr:to>
      <xdr:col>12</xdr:col>
      <xdr:colOff>1583721</xdr:colOff>
      <xdr:row>22</xdr:row>
      <xdr:rowOff>2157862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4D53BD80-75C9-4581-9BEC-D1A355563D5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6199094" y="38999747"/>
          <a:ext cx="931332" cy="1979475"/>
        </a:xfrm>
        <a:prstGeom prst="rect">
          <a:avLst/>
        </a:prstGeom>
      </xdr:spPr>
    </xdr:pic>
    <xdr:clientData/>
  </xdr:twoCellAnchor>
  <xdr:twoCellAnchor editAs="oneCell">
    <xdr:from>
      <xdr:col>12</xdr:col>
      <xdr:colOff>234461</xdr:colOff>
      <xdr:row>23</xdr:row>
      <xdr:rowOff>125604</xdr:rowOff>
    </xdr:from>
    <xdr:to>
      <xdr:col>12</xdr:col>
      <xdr:colOff>2193224</xdr:colOff>
      <xdr:row>23</xdr:row>
      <xdr:rowOff>1321034</xdr:rowOff>
    </xdr:to>
    <xdr:pic>
      <xdr:nvPicPr>
        <xdr:cNvPr id="25" name="Picture 24" descr="کودبند لباس | بازارونه">
          <a:extLst>
            <a:ext uri="{FF2B5EF4-FFF2-40B4-BE49-F238E27FC236}">
              <a16:creationId xmlns:a16="http://schemas.microsoft.com/office/drawing/2014/main" id="{634DB50B-39F9-4898-9E82-E224B0792E4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5788786" y="41254554"/>
          <a:ext cx="1947333" cy="11928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69525</xdr:colOff>
      <xdr:row>24</xdr:row>
      <xdr:rowOff>83737</xdr:rowOff>
    </xdr:from>
    <xdr:to>
      <xdr:col>12</xdr:col>
      <xdr:colOff>2382715</xdr:colOff>
      <xdr:row>24</xdr:row>
      <xdr:rowOff>859427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2BDBC0B6-4FFB-42AB-A074-3C6F4C55134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5623850" y="42641437"/>
          <a:ext cx="2310650" cy="787120"/>
        </a:xfrm>
        <a:prstGeom prst="rect">
          <a:avLst/>
        </a:prstGeom>
      </xdr:spPr>
    </xdr:pic>
    <xdr:clientData/>
  </xdr:twoCellAnchor>
  <xdr:twoCellAnchor editAs="oneCell">
    <xdr:from>
      <xdr:col>12</xdr:col>
      <xdr:colOff>226087</xdr:colOff>
      <xdr:row>25</xdr:row>
      <xdr:rowOff>75363</xdr:rowOff>
    </xdr:from>
    <xdr:to>
      <xdr:col>12</xdr:col>
      <xdr:colOff>1511578</xdr:colOff>
      <xdr:row>25</xdr:row>
      <xdr:rowOff>2096164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F5C2D5FA-F45B-411F-AFB1-772354B9E3E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5780412" y="43699863"/>
          <a:ext cx="1272791" cy="2020801"/>
        </a:xfrm>
        <a:prstGeom prst="rect">
          <a:avLst/>
        </a:prstGeom>
      </xdr:spPr>
    </xdr:pic>
    <xdr:clientData/>
  </xdr:twoCellAnchor>
  <xdr:twoCellAnchor editAs="oneCell">
    <xdr:from>
      <xdr:col>12</xdr:col>
      <xdr:colOff>192593</xdr:colOff>
      <xdr:row>26</xdr:row>
      <xdr:rowOff>234460</xdr:rowOff>
    </xdr:from>
    <xdr:to>
      <xdr:col>12</xdr:col>
      <xdr:colOff>2614903</xdr:colOff>
      <xdr:row>26</xdr:row>
      <xdr:rowOff>1583647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52F3031B-4716-450F-AF9C-EA8D5810CEA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5746918" y="46040185"/>
          <a:ext cx="2426120" cy="1331407"/>
        </a:xfrm>
        <a:prstGeom prst="rect">
          <a:avLst/>
        </a:prstGeom>
      </xdr:spPr>
    </xdr:pic>
    <xdr:clientData/>
  </xdr:twoCellAnchor>
  <xdr:twoCellAnchor editAs="oneCell">
    <xdr:from>
      <xdr:col>12</xdr:col>
      <xdr:colOff>108857</xdr:colOff>
      <xdr:row>27</xdr:row>
      <xdr:rowOff>108857</xdr:rowOff>
    </xdr:from>
    <xdr:to>
      <xdr:col>12</xdr:col>
      <xdr:colOff>2743476</xdr:colOff>
      <xdr:row>27</xdr:row>
      <xdr:rowOff>1702386</xdr:rowOff>
    </xdr:to>
    <xdr:pic>
      <xdr:nvPicPr>
        <xdr:cNvPr id="29" name="Picture 28" descr="آیا میدانید استفاده از خریطه های پلاستیکی باعث افزایش کثافات ...">
          <a:extLst>
            <a:ext uri="{FF2B5EF4-FFF2-40B4-BE49-F238E27FC236}">
              <a16:creationId xmlns:a16="http://schemas.microsoft.com/office/drawing/2014/main" id="{C308CD4A-6670-49F8-8F0F-70F0A3C69A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5663182" y="47752907"/>
          <a:ext cx="2634619" cy="15909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190925</xdr:colOff>
      <xdr:row>28</xdr:row>
      <xdr:rowOff>83736</xdr:rowOff>
    </xdr:from>
    <xdr:to>
      <xdr:col>12</xdr:col>
      <xdr:colOff>2512499</xdr:colOff>
      <xdr:row>28</xdr:row>
      <xdr:rowOff>1029956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749A627F-F773-47D8-941F-874CBF21D7A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5745250" y="49870911"/>
          <a:ext cx="2321574" cy="946220"/>
        </a:xfrm>
        <a:prstGeom prst="rect">
          <a:avLst/>
        </a:prstGeom>
      </xdr:spPr>
    </xdr:pic>
    <xdr:clientData/>
  </xdr:twoCellAnchor>
  <xdr:twoCellAnchor editAs="oneCell">
    <xdr:from>
      <xdr:col>12</xdr:col>
      <xdr:colOff>192592</xdr:colOff>
      <xdr:row>29</xdr:row>
      <xdr:rowOff>100485</xdr:rowOff>
    </xdr:from>
    <xdr:to>
      <xdr:col>12</xdr:col>
      <xdr:colOff>1597499</xdr:colOff>
      <xdr:row>30</xdr:row>
      <xdr:rowOff>949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2347E90C-CC72-46FB-82FA-87BCF28B7658}"/>
            </a:ext>
          </a:extLst>
        </xdr:cNvPr>
        <xdr:cNvPicPr/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5400000">
          <a:off x="15963701" y="50861501"/>
          <a:ext cx="971340" cy="1404907"/>
        </a:xfrm>
        <a:prstGeom prst="rect">
          <a:avLst/>
        </a:prstGeom>
      </xdr:spPr>
    </xdr:pic>
    <xdr:clientData/>
  </xdr:twoCellAnchor>
  <xdr:twoCellAnchor editAs="oneCell">
    <xdr:from>
      <xdr:col>12</xdr:col>
      <xdr:colOff>1675564</xdr:colOff>
      <xdr:row>29</xdr:row>
      <xdr:rowOff>117326</xdr:rowOff>
    </xdr:from>
    <xdr:to>
      <xdr:col>12</xdr:col>
      <xdr:colOff>2997687</xdr:colOff>
      <xdr:row>30</xdr:row>
      <xdr:rowOff>2839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FF619976-2264-46CF-B92A-68B4F550D9F2}"/>
            </a:ext>
          </a:extLst>
        </xdr:cNvPr>
        <xdr:cNvPicPr/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 rot="16200000">
          <a:off x="17404501" y="50920514"/>
          <a:ext cx="979249" cy="1328473"/>
        </a:xfrm>
        <a:prstGeom prst="rect">
          <a:avLst/>
        </a:prstGeom>
      </xdr:spPr>
    </xdr:pic>
    <xdr:clientData/>
  </xdr:twoCellAnchor>
  <xdr:twoCellAnchor editAs="oneCell">
    <xdr:from>
      <xdr:col>12</xdr:col>
      <xdr:colOff>410308</xdr:colOff>
      <xdr:row>30</xdr:row>
      <xdr:rowOff>125604</xdr:rowOff>
    </xdr:from>
    <xdr:to>
      <xdr:col>12</xdr:col>
      <xdr:colOff>2382674</xdr:colOff>
      <xdr:row>30</xdr:row>
      <xdr:rowOff>1206318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AC381164-7E7C-4475-8BB8-59703A65A066}"/>
            </a:ext>
          </a:extLst>
        </xdr:cNvPr>
        <xdr:cNvPicPr/>
      </xdr:nvPicPr>
      <xdr:blipFill rotWithShape="1"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 bwMode="auto">
        <a:xfrm>
          <a:off x="15964633" y="52436904"/>
          <a:ext cx="1976176" cy="107182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226087</xdr:colOff>
      <xdr:row>31</xdr:row>
      <xdr:rowOff>83736</xdr:rowOff>
    </xdr:from>
    <xdr:to>
      <xdr:col>12</xdr:col>
      <xdr:colOff>2229924</xdr:colOff>
      <xdr:row>31</xdr:row>
      <xdr:rowOff>1166473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BE57FFDF-31EF-4FD6-BCA0-CEC500D66B4D}"/>
            </a:ext>
          </a:extLst>
        </xdr:cNvPr>
        <xdr:cNvPicPr/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80412" y="53938086"/>
          <a:ext cx="2001297" cy="1080197"/>
        </a:xfrm>
        <a:prstGeom prst="rect">
          <a:avLst/>
        </a:prstGeom>
      </xdr:spPr>
    </xdr:pic>
    <xdr:clientData/>
  </xdr:twoCellAnchor>
  <xdr:twoCellAnchor editAs="oneCell">
    <xdr:from>
      <xdr:col>12</xdr:col>
      <xdr:colOff>234461</xdr:colOff>
      <xdr:row>32</xdr:row>
      <xdr:rowOff>50242</xdr:rowOff>
    </xdr:from>
    <xdr:to>
      <xdr:col>12</xdr:col>
      <xdr:colOff>2765147</xdr:colOff>
      <xdr:row>32</xdr:row>
      <xdr:rowOff>1205941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FF80F89C-75DD-4D32-A1E6-1368944D10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88786" y="55247617"/>
          <a:ext cx="2523066" cy="1135379"/>
        </a:xfrm>
        <a:prstGeom prst="rect">
          <a:avLst/>
        </a:prstGeom>
      </xdr:spPr>
    </xdr:pic>
    <xdr:clientData/>
  </xdr:twoCellAnchor>
  <xdr:twoCellAnchor editAs="oneCell">
    <xdr:from>
      <xdr:col>12</xdr:col>
      <xdr:colOff>745252</xdr:colOff>
      <xdr:row>33</xdr:row>
      <xdr:rowOff>75361</xdr:rowOff>
    </xdr:from>
    <xdr:to>
      <xdr:col>12</xdr:col>
      <xdr:colOff>1394585</xdr:colOff>
      <xdr:row>33</xdr:row>
      <xdr:rowOff>1473168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id="{CA61B205-07AF-4D4F-A243-4E07D103639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>
        <a:xfrm>
          <a:off x="16299577" y="56568136"/>
          <a:ext cx="653143" cy="1404157"/>
        </a:xfrm>
        <a:prstGeom prst="rect">
          <a:avLst/>
        </a:prstGeom>
      </xdr:spPr>
    </xdr:pic>
    <xdr:clientData/>
  </xdr:twoCellAnchor>
  <xdr:twoCellAnchor editAs="oneCell">
    <xdr:from>
      <xdr:col>12</xdr:col>
      <xdr:colOff>410308</xdr:colOff>
      <xdr:row>34</xdr:row>
      <xdr:rowOff>117232</xdr:rowOff>
    </xdr:from>
    <xdr:to>
      <xdr:col>12</xdr:col>
      <xdr:colOff>1942681</xdr:colOff>
      <xdr:row>34</xdr:row>
      <xdr:rowOff>1740434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id="{1BB271DB-C49B-4A24-AAB5-D49F64C93BC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b="-796"/>
        <a:stretch>
          <a:fillRect/>
        </a:stretch>
      </xdr:blipFill>
      <xdr:spPr>
        <a:xfrm>
          <a:off x="15964633" y="58210207"/>
          <a:ext cx="1532373" cy="1629552"/>
        </a:xfrm>
        <a:prstGeom prst="rect">
          <a:avLst/>
        </a:prstGeom>
      </xdr:spPr>
    </xdr:pic>
    <xdr:clientData/>
  </xdr:twoCellAnchor>
  <xdr:twoCellAnchor editAs="oneCell">
    <xdr:from>
      <xdr:col>11</xdr:col>
      <xdr:colOff>1398395</xdr:colOff>
      <xdr:row>15</xdr:row>
      <xdr:rowOff>22106</xdr:rowOff>
    </xdr:from>
    <xdr:to>
      <xdr:col>12</xdr:col>
      <xdr:colOff>2194487</xdr:colOff>
      <xdr:row>15</xdr:row>
      <xdr:rowOff>1772846</xdr:rowOff>
    </xdr:to>
    <xdr:pic>
      <xdr:nvPicPr>
        <xdr:cNvPr id="38" name="Picture 37" descr="دفتر 100 برگ جلد سخت ایلیا گرافیک | مشخصات، قیمت و خرید | فروشگاه اینترنتی  کتاب رشد">
          <a:extLst>
            <a:ext uri="{FF2B5EF4-FFF2-40B4-BE49-F238E27FC236}">
              <a16:creationId xmlns:a16="http://schemas.microsoft.com/office/drawing/2014/main" id="{5F38747F-5455-44B0-90F9-F79FF4643C3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5552545" y="25044281"/>
          <a:ext cx="2120718" cy="17380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1287781</xdr:colOff>
      <xdr:row>15</xdr:row>
      <xdr:rowOff>0</xdr:rowOff>
    </xdr:from>
    <xdr:to>
      <xdr:col>13</xdr:col>
      <xdr:colOff>21570</xdr:colOff>
      <xdr:row>15</xdr:row>
      <xdr:rowOff>1928475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id="{B0356E04-FB23-4E0F-BBF0-4B1509ABDE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842106" y="25022175"/>
          <a:ext cx="1868785" cy="192593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06C8E-F37C-4F24-BD6C-AABCA8C65819}">
  <sheetPr>
    <pageSetUpPr fitToPage="1"/>
  </sheetPr>
  <dimension ref="A1:Z50"/>
  <sheetViews>
    <sheetView tabSelected="1" view="pageBreakPreview" zoomScale="86" zoomScaleNormal="91" zoomScaleSheetLayoutView="98" workbookViewId="0">
      <selection activeCell="F5" sqref="F5"/>
    </sheetView>
  </sheetViews>
  <sheetFormatPr defaultColWidth="9.1796875" defaultRowHeight="12.5"/>
  <cols>
    <col min="1" max="1" width="4.54296875" style="1" customWidth="1"/>
    <col min="2" max="2" width="25" style="1" customWidth="1"/>
    <col min="3" max="3" width="34.1796875" style="1" customWidth="1"/>
    <col min="4" max="4" width="9.1796875" style="4" customWidth="1"/>
    <col min="5" max="5" width="13.54296875" style="5" customWidth="1"/>
    <col min="6" max="6" width="12.453125" style="5" customWidth="1"/>
    <col min="7" max="8" width="23.453125" style="1" customWidth="1"/>
    <col min="9" max="9" width="13.1796875" style="1" customWidth="1"/>
    <col min="10" max="10" width="10.26953125" style="1" bestFit="1" customWidth="1"/>
    <col min="11" max="11" width="12.7265625" style="1" bestFit="1" customWidth="1"/>
    <col min="12" max="12" width="18.1796875" style="1" bestFit="1" customWidth="1"/>
    <col min="13" max="13" width="47.26953125" style="1" customWidth="1"/>
    <col min="14" max="14" width="9.1796875" style="1"/>
    <col min="15" max="15" width="15.1796875" style="1" customWidth="1"/>
    <col min="16" max="16384" width="9.1796875" style="1"/>
  </cols>
  <sheetData>
    <row r="1" spans="1:13" ht="20">
      <c r="A1" s="55" t="s">
        <v>93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</row>
    <row r="2" spans="1:13" s="2" customFormat="1" ht="39.75" customHeight="1">
      <c r="A2" s="51" t="s">
        <v>65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s="2" customFormat="1" ht="20">
      <c r="A3" s="24"/>
      <c r="B3" s="25"/>
      <c r="C3" s="25"/>
      <c r="D3" s="25"/>
      <c r="E3" s="25"/>
      <c r="F3" s="56" t="s">
        <v>100</v>
      </c>
      <c r="G3" s="56"/>
      <c r="H3" s="56"/>
      <c r="I3" s="56"/>
      <c r="J3" s="52" t="s">
        <v>99</v>
      </c>
      <c r="K3" s="53"/>
      <c r="L3" s="54"/>
      <c r="M3" s="25"/>
    </row>
    <row r="4" spans="1:13" ht="56.5" customHeight="1">
      <c r="A4" s="19" t="s">
        <v>1</v>
      </c>
      <c r="B4" s="20" t="s">
        <v>50</v>
      </c>
      <c r="C4" s="22" t="s">
        <v>5</v>
      </c>
      <c r="D4" s="21" t="s">
        <v>0</v>
      </c>
      <c r="E4" s="22" t="s">
        <v>4</v>
      </c>
      <c r="F4" s="35" t="s">
        <v>81</v>
      </c>
      <c r="G4" s="22" t="s">
        <v>82</v>
      </c>
      <c r="H4" s="35" t="s">
        <v>102</v>
      </c>
      <c r="I4" s="35" t="s">
        <v>101</v>
      </c>
      <c r="J4" s="22" t="s">
        <v>6</v>
      </c>
      <c r="K4" s="22" t="s">
        <v>7</v>
      </c>
      <c r="L4" s="22" t="s">
        <v>8</v>
      </c>
      <c r="M4" s="22" t="s">
        <v>9</v>
      </c>
    </row>
    <row r="5" spans="1:13" ht="221.5" customHeight="1">
      <c r="A5" s="7">
        <v>1</v>
      </c>
      <c r="B5" s="18" t="s">
        <v>10</v>
      </c>
      <c r="C5" s="16" t="s">
        <v>83</v>
      </c>
      <c r="D5" s="7" t="s">
        <v>11</v>
      </c>
      <c r="E5" s="14">
        <f t="shared" ref="E5:E15" si="0">1*108</f>
        <v>108</v>
      </c>
      <c r="F5" s="30">
        <v>0</v>
      </c>
      <c r="G5" s="15">
        <f>$F5*$E5</f>
        <v>0</v>
      </c>
      <c r="H5" s="36"/>
      <c r="I5" s="36"/>
      <c r="J5" s="16" t="s">
        <v>12</v>
      </c>
      <c r="K5" s="16" t="s">
        <v>49</v>
      </c>
      <c r="L5" s="16" t="s">
        <v>13</v>
      </c>
      <c r="M5" s="8"/>
    </row>
    <row r="6" spans="1:13" ht="267" customHeight="1">
      <c r="A6" s="7">
        <v>2</v>
      </c>
      <c r="B6" s="18" t="s">
        <v>61</v>
      </c>
      <c r="C6" s="16" t="s">
        <v>87</v>
      </c>
      <c r="D6" s="7" t="s">
        <v>11</v>
      </c>
      <c r="E6" s="14">
        <f t="shared" si="0"/>
        <v>108</v>
      </c>
      <c r="F6" s="30">
        <v>0</v>
      </c>
      <c r="G6" s="15">
        <f t="shared" ref="G6:G39" si="1">$F6*$E6</f>
        <v>0</v>
      </c>
      <c r="H6" s="36"/>
      <c r="I6" s="36"/>
      <c r="J6" s="16" t="s">
        <v>12</v>
      </c>
      <c r="K6" s="16" t="s">
        <v>49</v>
      </c>
      <c r="L6" s="16" t="s">
        <v>13</v>
      </c>
      <c r="M6" s="8"/>
    </row>
    <row r="7" spans="1:13" ht="141" customHeight="1">
      <c r="A7" s="7">
        <v>3</v>
      </c>
      <c r="B7" s="23" t="s">
        <v>14</v>
      </c>
      <c r="C7" s="16" t="s">
        <v>85</v>
      </c>
      <c r="D7" s="7" t="s">
        <v>11</v>
      </c>
      <c r="E7" s="14">
        <f t="shared" si="0"/>
        <v>108</v>
      </c>
      <c r="F7" s="30">
        <v>0</v>
      </c>
      <c r="G7" s="15">
        <f t="shared" si="1"/>
        <v>0</v>
      </c>
      <c r="H7" s="36"/>
      <c r="I7" s="36"/>
      <c r="J7" s="16" t="s">
        <v>12</v>
      </c>
      <c r="K7" s="16" t="s">
        <v>49</v>
      </c>
      <c r="L7" s="16" t="s">
        <v>13</v>
      </c>
      <c r="M7" s="8"/>
    </row>
    <row r="8" spans="1:13" ht="131.5" customHeight="1">
      <c r="A8" s="7">
        <v>4</v>
      </c>
      <c r="B8" s="23" t="s">
        <v>15</v>
      </c>
      <c r="C8" s="16" t="s">
        <v>86</v>
      </c>
      <c r="D8" s="7" t="s">
        <v>11</v>
      </c>
      <c r="E8" s="14">
        <f t="shared" si="0"/>
        <v>108</v>
      </c>
      <c r="F8" s="30">
        <v>0</v>
      </c>
      <c r="G8" s="15">
        <f t="shared" si="1"/>
        <v>0</v>
      </c>
      <c r="H8" s="36"/>
      <c r="I8" s="36"/>
      <c r="J8" s="16" t="s">
        <v>12</v>
      </c>
      <c r="K8" s="16" t="s">
        <v>49</v>
      </c>
      <c r="L8" s="16" t="s">
        <v>13</v>
      </c>
      <c r="M8" s="8"/>
    </row>
    <row r="9" spans="1:13" ht="138.65" customHeight="1">
      <c r="A9" s="7">
        <v>5</v>
      </c>
      <c r="B9" s="23" t="s">
        <v>16</v>
      </c>
      <c r="C9" s="16" t="s">
        <v>84</v>
      </c>
      <c r="D9" s="7" t="s">
        <v>11</v>
      </c>
      <c r="E9" s="14">
        <f t="shared" si="0"/>
        <v>108</v>
      </c>
      <c r="F9" s="30">
        <v>0</v>
      </c>
      <c r="G9" s="15">
        <f t="shared" si="1"/>
        <v>0</v>
      </c>
      <c r="H9" s="36"/>
      <c r="I9" s="36"/>
      <c r="J9" s="16" t="s">
        <v>12</v>
      </c>
      <c r="K9" s="16" t="s">
        <v>49</v>
      </c>
      <c r="L9" s="16" t="s">
        <v>13</v>
      </c>
      <c r="M9" s="8"/>
    </row>
    <row r="10" spans="1:13" ht="147.65" customHeight="1">
      <c r="A10" s="7">
        <v>6</v>
      </c>
      <c r="B10" s="23" t="s">
        <v>17</v>
      </c>
      <c r="C10" s="16" t="s">
        <v>88</v>
      </c>
      <c r="D10" s="7" t="s">
        <v>11</v>
      </c>
      <c r="E10" s="14">
        <f t="shared" si="0"/>
        <v>108</v>
      </c>
      <c r="F10" s="30">
        <v>0</v>
      </c>
      <c r="G10" s="15">
        <f t="shared" si="1"/>
        <v>0</v>
      </c>
      <c r="H10" s="36"/>
      <c r="I10" s="36"/>
      <c r="J10" s="16" t="s">
        <v>12</v>
      </c>
      <c r="K10" s="16" t="s">
        <v>49</v>
      </c>
      <c r="L10" s="16" t="s">
        <v>13</v>
      </c>
      <c r="M10" s="8"/>
    </row>
    <row r="11" spans="1:13" ht="153" customHeight="1">
      <c r="A11" s="7">
        <v>7</v>
      </c>
      <c r="B11" s="23" t="s">
        <v>18</v>
      </c>
      <c r="C11" s="16" t="s">
        <v>51</v>
      </c>
      <c r="D11" s="7" t="s">
        <v>19</v>
      </c>
      <c r="E11" s="14">
        <f t="shared" si="0"/>
        <v>108</v>
      </c>
      <c r="F11" s="30">
        <v>0</v>
      </c>
      <c r="G11" s="15">
        <f t="shared" si="1"/>
        <v>0</v>
      </c>
      <c r="H11" s="36"/>
      <c r="I11" s="36"/>
      <c r="J11" s="16" t="s">
        <v>12</v>
      </c>
      <c r="K11" s="16" t="s">
        <v>49</v>
      </c>
      <c r="L11" s="16" t="s">
        <v>13</v>
      </c>
      <c r="M11" s="8"/>
    </row>
    <row r="12" spans="1:13" ht="172.9" customHeight="1">
      <c r="A12" s="7">
        <v>8</v>
      </c>
      <c r="B12" s="10" t="s">
        <v>52</v>
      </c>
      <c r="C12" s="16" t="s">
        <v>62</v>
      </c>
      <c r="D12" s="7" t="s">
        <v>11</v>
      </c>
      <c r="E12" s="14">
        <f t="shared" si="0"/>
        <v>108</v>
      </c>
      <c r="F12" s="31">
        <v>0</v>
      </c>
      <c r="G12" s="15">
        <f t="shared" si="1"/>
        <v>0</v>
      </c>
      <c r="H12" s="36"/>
      <c r="I12" s="36"/>
      <c r="J12" s="16" t="s">
        <v>12</v>
      </c>
      <c r="K12" s="16" t="s">
        <v>49</v>
      </c>
      <c r="L12" s="16" t="s">
        <v>13</v>
      </c>
      <c r="M12" s="8"/>
    </row>
    <row r="13" spans="1:13" ht="124.9" customHeight="1">
      <c r="A13" s="7">
        <v>9</v>
      </c>
      <c r="B13" s="10" t="s">
        <v>63</v>
      </c>
      <c r="C13" s="16" t="s">
        <v>89</v>
      </c>
      <c r="D13" s="10" t="s">
        <v>20</v>
      </c>
      <c r="E13" s="14">
        <f t="shared" si="0"/>
        <v>108</v>
      </c>
      <c r="F13" s="32">
        <v>0</v>
      </c>
      <c r="G13" s="15">
        <f t="shared" si="1"/>
        <v>0</v>
      </c>
      <c r="H13" s="36"/>
      <c r="I13" s="36"/>
      <c r="J13" s="16" t="s">
        <v>12</v>
      </c>
      <c r="K13" s="16" t="s">
        <v>49</v>
      </c>
      <c r="L13" s="16" t="s">
        <v>13</v>
      </c>
      <c r="M13" s="11"/>
    </row>
    <row r="14" spans="1:13" ht="99" customHeight="1">
      <c r="A14" s="7">
        <v>10</v>
      </c>
      <c r="B14" s="23" t="s">
        <v>21</v>
      </c>
      <c r="C14" s="16" t="s">
        <v>90</v>
      </c>
      <c r="D14" s="7" t="s">
        <v>11</v>
      </c>
      <c r="E14" s="14">
        <f t="shared" si="0"/>
        <v>108</v>
      </c>
      <c r="F14" s="30">
        <v>0</v>
      </c>
      <c r="G14" s="15">
        <f t="shared" si="1"/>
        <v>0</v>
      </c>
      <c r="H14" s="36"/>
      <c r="I14" s="36"/>
      <c r="J14" s="16" t="s">
        <v>12</v>
      </c>
      <c r="K14" s="16" t="s">
        <v>49</v>
      </c>
      <c r="L14" s="16" t="s">
        <v>13</v>
      </c>
      <c r="M14" s="8"/>
    </row>
    <row r="15" spans="1:13" ht="167.5" customHeight="1">
      <c r="A15" s="7">
        <v>11</v>
      </c>
      <c r="B15" s="23" t="s">
        <v>22</v>
      </c>
      <c r="C15" s="16" t="s">
        <v>64</v>
      </c>
      <c r="D15" s="7" t="s">
        <v>19</v>
      </c>
      <c r="E15" s="14">
        <f t="shared" si="0"/>
        <v>108</v>
      </c>
      <c r="F15" s="30">
        <v>0</v>
      </c>
      <c r="G15" s="15">
        <f t="shared" si="1"/>
        <v>0</v>
      </c>
      <c r="H15" s="36"/>
      <c r="I15" s="36"/>
      <c r="J15" s="16" t="s">
        <v>12</v>
      </c>
      <c r="K15" s="16" t="s">
        <v>49</v>
      </c>
      <c r="L15" s="16" t="s">
        <v>13</v>
      </c>
      <c r="M15" s="8"/>
    </row>
    <row r="16" spans="1:13" ht="165" customHeight="1">
      <c r="A16" s="7">
        <v>12</v>
      </c>
      <c r="B16" s="10" t="s">
        <v>53</v>
      </c>
      <c r="C16" s="16" t="s">
        <v>67</v>
      </c>
      <c r="D16" s="6" t="s">
        <v>20</v>
      </c>
      <c r="E16" s="6">
        <f>2*108</f>
        <v>216</v>
      </c>
      <c r="F16" s="32">
        <v>0</v>
      </c>
      <c r="G16" s="15">
        <f t="shared" si="1"/>
        <v>0</v>
      </c>
      <c r="H16" s="36"/>
      <c r="I16" s="36"/>
      <c r="J16" s="16" t="s">
        <v>12</v>
      </c>
      <c r="K16" s="16" t="s">
        <v>49</v>
      </c>
      <c r="L16" s="16" t="s">
        <v>13</v>
      </c>
      <c r="M16" s="11"/>
    </row>
    <row r="17" spans="1:26" s="3" customFormat="1" ht="115.9" customHeight="1">
      <c r="A17" s="7">
        <v>13</v>
      </c>
      <c r="B17" s="23" t="s">
        <v>54</v>
      </c>
      <c r="C17" s="17" t="s">
        <v>66</v>
      </c>
      <c r="D17" s="9" t="s">
        <v>23</v>
      </c>
      <c r="E17" s="9">
        <f>50*108</f>
        <v>5400</v>
      </c>
      <c r="F17" s="31">
        <v>0</v>
      </c>
      <c r="G17" s="15">
        <f t="shared" si="1"/>
        <v>0</v>
      </c>
      <c r="H17" s="36"/>
      <c r="I17" s="36"/>
      <c r="J17" s="16" t="s">
        <v>12</v>
      </c>
      <c r="K17" s="16" t="s">
        <v>49</v>
      </c>
      <c r="L17" s="16" t="s">
        <v>13</v>
      </c>
      <c r="M17" s="9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75.9" customHeight="1">
      <c r="A18" s="7">
        <v>14</v>
      </c>
      <c r="B18" s="23" t="s">
        <v>24</v>
      </c>
      <c r="C18" s="16" t="s">
        <v>55</v>
      </c>
      <c r="D18" s="7" t="s">
        <v>25</v>
      </c>
      <c r="E18" s="14">
        <f>4*108</f>
        <v>432</v>
      </c>
      <c r="F18" s="30">
        <v>0</v>
      </c>
      <c r="G18" s="15">
        <f t="shared" si="1"/>
        <v>0</v>
      </c>
      <c r="H18" s="36"/>
      <c r="I18" s="36"/>
      <c r="J18" s="16" t="s">
        <v>12</v>
      </c>
      <c r="K18" s="16" t="s">
        <v>49</v>
      </c>
      <c r="L18" s="16" t="s">
        <v>13</v>
      </c>
      <c r="M18" s="8"/>
    </row>
    <row r="19" spans="1:26" ht="175.9" customHeight="1">
      <c r="A19" s="7">
        <v>15</v>
      </c>
      <c r="B19" s="23" t="s">
        <v>26</v>
      </c>
      <c r="C19" s="16" t="s">
        <v>91</v>
      </c>
      <c r="D19" s="7" t="s">
        <v>20</v>
      </c>
      <c r="E19" s="14">
        <f>5*108</f>
        <v>540</v>
      </c>
      <c r="F19" s="30">
        <v>0</v>
      </c>
      <c r="G19" s="15">
        <f t="shared" si="1"/>
        <v>0</v>
      </c>
      <c r="H19" s="36"/>
      <c r="I19" s="36"/>
      <c r="J19" s="16" t="s">
        <v>12</v>
      </c>
      <c r="K19" s="16" t="s">
        <v>49</v>
      </c>
      <c r="L19" s="16" t="s">
        <v>13</v>
      </c>
      <c r="M19" s="8"/>
    </row>
    <row r="20" spans="1:26" ht="108" customHeight="1">
      <c r="A20" s="7">
        <v>16</v>
      </c>
      <c r="B20" s="23" t="s">
        <v>69</v>
      </c>
      <c r="C20" s="16" t="s">
        <v>68</v>
      </c>
      <c r="D20" s="7" t="s">
        <v>27</v>
      </c>
      <c r="E20" s="14">
        <f>16*108</f>
        <v>1728</v>
      </c>
      <c r="F20" s="30">
        <v>0</v>
      </c>
      <c r="G20" s="15">
        <f t="shared" si="1"/>
        <v>0</v>
      </c>
      <c r="H20" s="36"/>
      <c r="I20" s="36"/>
      <c r="J20" s="16" t="s">
        <v>12</v>
      </c>
      <c r="K20" s="16" t="s">
        <v>49</v>
      </c>
      <c r="L20" s="16" t="s">
        <v>13</v>
      </c>
      <c r="M20" s="8"/>
    </row>
    <row r="21" spans="1:26" ht="167.5" customHeight="1">
      <c r="A21" s="7">
        <v>17</v>
      </c>
      <c r="B21" s="23" t="s">
        <v>28</v>
      </c>
      <c r="C21" s="16" t="s">
        <v>92</v>
      </c>
      <c r="D21" s="7" t="s">
        <v>20</v>
      </c>
      <c r="E21" s="14">
        <f>1*108</f>
        <v>108</v>
      </c>
      <c r="F21" s="30">
        <v>0</v>
      </c>
      <c r="G21" s="15">
        <f t="shared" si="1"/>
        <v>0</v>
      </c>
      <c r="H21" s="36"/>
      <c r="I21" s="36"/>
      <c r="J21" s="16" t="s">
        <v>12</v>
      </c>
      <c r="K21" s="16" t="s">
        <v>49</v>
      </c>
      <c r="L21" s="16" t="s">
        <v>13</v>
      </c>
      <c r="M21" s="8"/>
    </row>
    <row r="22" spans="1:26" ht="180" customHeight="1">
      <c r="A22" s="7">
        <v>18</v>
      </c>
      <c r="B22" s="23" t="s">
        <v>29</v>
      </c>
      <c r="C22" s="15" t="s">
        <v>3</v>
      </c>
      <c r="D22" s="7" t="s">
        <v>30</v>
      </c>
      <c r="E22" s="14">
        <f>10*108</f>
        <v>1080</v>
      </c>
      <c r="F22" s="30">
        <v>0</v>
      </c>
      <c r="G22" s="15">
        <f t="shared" si="1"/>
        <v>0</v>
      </c>
      <c r="H22" s="36"/>
      <c r="I22" s="36"/>
      <c r="J22" s="16" t="s">
        <v>12</v>
      </c>
      <c r="K22" s="16" t="s">
        <v>49</v>
      </c>
      <c r="L22" s="16" t="s">
        <v>13</v>
      </c>
      <c r="M22" s="8"/>
    </row>
    <row r="23" spans="1:26" ht="181.9" customHeight="1">
      <c r="A23" s="7">
        <v>19</v>
      </c>
      <c r="B23" s="23" t="s">
        <v>31</v>
      </c>
      <c r="C23" s="15" t="s">
        <v>70</v>
      </c>
      <c r="D23" s="7" t="s">
        <v>32</v>
      </c>
      <c r="E23" s="14">
        <f>5*108</f>
        <v>540</v>
      </c>
      <c r="F23" s="30">
        <v>0</v>
      </c>
      <c r="G23" s="15">
        <f t="shared" si="1"/>
        <v>0</v>
      </c>
      <c r="H23" s="36"/>
      <c r="I23" s="36"/>
      <c r="J23" s="16" t="s">
        <v>12</v>
      </c>
      <c r="K23" s="16" t="s">
        <v>49</v>
      </c>
      <c r="L23" s="16" t="s">
        <v>13</v>
      </c>
      <c r="M23" s="8"/>
    </row>
    <row r="24" spans="1:26" ht="112.9" customHeight="1">
      <c r="A24" s="7">
        <v>20</v>
      </c>
      <c r="B24" s="23" t="s">
        <v>56</v>
      </c>
      <c r="C24" s="16" t="s">
        <v>57</v>
      </c>
      <c r="D24" s="7" t="s">
        <v>33</v>
      </c>
      <c r="E24" s="14">
        <f>1*108</f>
        <v>108</v>
      </c>
      <c r="F24" s="30">
        <v>0</v>
      </c>
      <c r="G24" s="15">
        <f t="shared" si="1"/>
        <v>0</v>
      </c>
      <c r="H24" s="36"/>
      <c r="I24" s="36"/>
      <c r="J24" s="16" t="s">
        <v>12</v>
      </c>
      <c r="K24" s="16" t="s">
        <v>49</v>
      </c>
      <c r="L24" s="16" t="s">
        <v>13</v>
      </c>
      <c r="M24" s="8"/>
    </row>
    <row r="25" spans="1:26" ht="84" customHeight="1">
      <c r="A25" s="7">
        <v>21</v>
      </c>
      <c r="B25" s="23" t="s">
        <v>34</v>
      </c>
      <c r="C25" s="16" t="s">
        <v>71</v>
      </c>
      <c r="D25" s="7" t="s">
        <v>35</v>
      </c>
      <c r="E25" s="14">
        <f>10*108</f>
        <v>1080</v>
      </c>
      <c r="F25" s="30">
        <v>0</v>
      </c>
      <c r="G25" s="15">
        <f t="shared" si="1"/>
        <v>0</v>
      </c>
      <c r="H25" s="36"/>
      <c r="I25" s="36"/>
      <c r="J25" s="16" t="s">
        <v>12</v>
      </c>
      <c r="K25" s="16" t="s">
        <v>49</v>
      </c>
      <c r="L25" s="16" t="s">
        <v>13</v>
      </c>
      <c r="M25" s="8"/>
    </row>
    <row r="26" spans="1:26" ht="172.15" customHeight="1">
      <c r="A26" s="7">
        <v>22</v>
      </c>
      <c r="B26" s="23" t="s">
        <v>58</v>
      </c>
      <c r="C26" s="15" t="s">
        <v>37</v>
      </c>
      <c r="D26" s="7" t="s">
        <v>36</v>
      </c>
      <c r="E26" s="14">
        <f>5*108</f>
        <v>540</v>
      </c>
      <c r="F26" s="30">
        <v>0</v>
      </c>
      <c r="G26" s="15">
        <f t="shared" si="1"/>
        <v>0</v>
      </c>
      <c r="H26" s="36"/>
      <c r="I26" s="36"/>
      <c r="J26" s="16" t="s">
        <v>12</v>
      </c>
      <c r="K26" s="16" t="s">
        <v>49</v>
      </c>
      <c r="L26" s="16" t="s">
        <v>13</v>
      </c>
      <c r="M26" s="8"/>
    </row>
    <row r="27" spans="1:26" ht="145.15" customHeight="1">
      <c r="A27" s="7">
        <v>23</v>
      </c>
      <c r="B27" s="10" t="s">
        <v>38</v>
      </c>
      <c r="C27" s="16" t="s">
        <v>72</v>
      </c>
      <c r="D27" s="10" t="s">
        <v>36</v>
      </c>
      <c r="E27" s="14">
        <f>5*108</f>
        <v>540</v>
      </c>
      <c r="F27" s="31">
        <v>0</v>
      </c>
      <c r="G27" s="15">
        <f t="shared" si="1"/>
        <v>0</v>
      </c>
      <c r="H27" s="36"/>
      <c r="I27" s="36"/>
      <c r="J27" s="16" t="s">
        <v>12</v>
      </c>
      <c r="K27" s="16" t="s">
        <v>49</v>
      </c>
      <c r="L27" s="16" t="s">
        <v>13</v>
      </c>
      <c r="M27" s="12"/>
    </row>
    <row r="28" spans="1:26" ht="169.15" customHeight="1">
      <c r="A28" s="7">
        <v>24</v>
      </c>
      <c r="B28" s="10" t="s">
        <v>59</v>
      </c>
      <c r="C28" s="16" t="s">
        <v>73</v>
      </c>
      <c r="D28" s="10" t="s">
        <v>2</v>
      </c>
      <c r="E28" s="14">
        <f>1*108</f>
        <v>108</v>
      </c>
      <c r="F28" s="33">
        <v>0</v>
      </c>
      <c r="G28" s="15">
        <f t="shared" si="1"/>
        <v>0</v>
      </c>
      <c r="H28" s="36"/>
      <c r="I28" s="36"/>
      <c r="J28" s="16" t="s">
        <v>12</v>
      </c>
      <c r="K28" s="16" t="s">
        <v>49</v>
      </c>
      <c r="L28" s="16" t="s">
        <v>13</v>
      </c>
      <c r="M28" s="12"/>
    </row>
    <row r="29" spans="1:26" ht="94.15" customHeight="1">
      <c r="A29" s="7">
        <v>25</v>
      </c>
      <c r="B29" s="10" t="s">
        <v>60</v>
      </c>
      <c r="C29" s="16" t="s">
        <v>74</v>
      </c>
      <c r="D29" s="10" t="s">
        <v>39</v>
      </c>
      <c r="E29" s="12">
        <f>10*108</f>
        <v>1080</v>
      </c>
      <c r="F29" s="33">
        <v>0</v>
      </c>
      <c r="G29" s="15">
        <f t="shared" si="1"/>
        <v>0</v>
      </c>
      <c r="H29" s="36"/>
      <c r="I29" s="36"/>
      <c r="J29" s="16" t="s">
        <v>12</v>
      </c>
      <c r="K29" s="16" t="s">
        <v>49</v>
      </c>
      <c r="L29" s="16" t="s">
        <v>13</v>
      </c>
      <c r="M29" s="12"/>
    </row>
    <row r="30" spans="1:26" ht="84">
      <c r="A30" s="7">
        <v>26</v>
      </c>
      <c r="B30" s="10" t="s">
        <v>40</v>
      </c>
      <c r="C30" s="16" t="s">
        <v>75</v>
      </c>
      <c r="D30" s="10" t="s">
        <v>41</v>
      </c>
      <c r="E30" s="12">
        <f>5*108</f>
        <v>540</v>
      </c>
      <c r="F30" s="34">
        <v>0</v>
      </c>
      <c r="G30" s="15">
        <f t="shared" si="1"/>
        <v>0</v>
      </c>
      <c r="H30" s="36"/>
      <c r="I30" s="36"/>
      <c r="J30" s="16" t="s">
        <v>12</v>
      </c>
      <c r="K30" s="16" t="s">
        <v>49</v>
      </c>
      <c r="L30" s="16" t="s">
        <v>13</v>
      </c>
      <c r="M30" s="12"/>
    </row>
    <row r="31" spans="1:26" ht="121.9" customHeight="1">
      <c r="A31" s="7">
        <v>27</v>
      </c>
      <c r="B31" s="10" t="s">
        <v>42</v>
      </c>
      <c r="C31" s="16" t="s">
        <v>76</v>
      </c>
      <c r="D31" s="10" t="s">
        <v>19</v>
      </c>
      <c r="E31" s="12">
        <f>10*108</f>
        <v>1080</v>
      </c>
      <c r="F31" s="33">
        <v>0</v>
      </c>
      <c r="G31" s="15">
        <f t="shared" si="1"/>
        <v>0</v>
      </c>
      <c r="H31" s="36"/>
      <c r="I31" s="36"/>
      <c r="J31" s="16" t="s">
        <v>12</v>
      </c>
      <c r="K31" s="16" t="s">
        <v>49</v>
      </c>
      <c r="L31" s="16" t="s">
        <v>13</v>
      </c>
      <c r="M31" s="12"/>
    </row>
    <row r="32" spans="1:26" ht="106.15" customHeight="1">
      <c r="A32" s="7">
        <v>28</v>
      </c>
      <c r="B32" s="10" t="s">
        <v>43</v>
      </c>
      <c r="C32" s="16" t="s">
        <v>77</v>
      </c>
      <c r="D32" s="9" t="s">
        <v>44</v>
      </c>
      <c r="E32" s="12">
        <f>30*108</f>
        <v>3240</v>
      </c>
      <c r="F32" s="31">
        <v>0</v>
      </c>
      <c r="G32" s="15">
        <f t="shared" si="1"/>
        <v>0</v>
      </c>
      <c r="H32" s="36"/>
      <c r="I32" s="36"/>
      <c r="J32" s="16" t="s">
        <v>12</v>
      </c>
      <c r="K32" s="16" t="s">
        <v>49</v>
      </c>
      <c r="L32" s="16" t="s">
        <v>13</v>
      </c>
      <c r="M32" s="12"/>
    </row>
    <row r="33" spans="1:13" ht="102" customHeight="1">
      <c r="A33" s="7">
        <v>29</v>
      </c>
      <c r="B33" s="10" t="s">
        <v>45</v>
      </c>
      <c r="C33" s="17" t="s">
        <v>78</v>
      </c>
      <c r="D33" s="9" t="s">
        <v>46</v>
      </c>
      <c r="E33" s="9">
        <f>50*108</f>
        <v>5400</v>
      </c>
      <c r="F33" s="31">
        <v>0</v>
      </c>
      <c r="G33" s="15">
        <f t="shared" si="1"/>
        <v>0</v>
      </c>
      <c r="H33" s="36"/>
      <c r="I33" s="36"/>
      <c r="J33" s="16" t="s">
        <v>12</v>
      </c>
      <c r="K33" s="16" t="s">
        <v>49</v>
      </c>
      <c r="L33" s="16" t="s">
        <v>13</v>
      </c>
      <c r="M33" s="13"/>
    </row>
    <row r="34" spans="1:13" ht="126" customHeight="1">
      <c r="A34" s="7">
        <v>30</v>
      </c>
      <c r="B34" s="10" t="s">
        <v>47</v>
      </c>
      <c r="C34" s="16" t="s">
        <v>79</v>
      </c>
      <c r="D34" s="6" t="s">
        <v>20</v>
      </c>
      <c r="E34" s="6">
        <f>1*108</f>
        <v>108</v>
      </c>
      <c r="F34" s="32">
        <v>0</v>
      </c>
      <c r="G34" s="15">
        <f t="shared" si="1"/>
        <v>0</v>
      </c>
      <c r="H34" s="36"/>
      <c r="I34" s="36"/>
      <c r="J34" s="16" t="s">
        <v>12</v>
      </c>
      <c r="K34" s="16" t="s">
        <v>49</v>
      </c>
      <c r="L34" s="16" t="s">
        <v>13</v>
      </c>
      <c r="M34" s="6"/>
    </row>
    <row r="35" spans="1:13" ht="146.5" customHeight="1">
      <c r="A35" s="7">
        <v>31</v>
      </c>
      <c r="B35" s="10" t="s">
        <v>48</v>
      </c>
      <c r="C35" s="16" t="s">
        <v>80</v>
      </c>
      <c r="D35" s="6" t="s">
        <v>20</v>
      </c>
      <c r="E35" s="6">
        <f>20*108</f>
        <v>2160</v>
      </c>
      <c r="F35" s="32">
        <v>0</v>
      </c>
      <c r="G35" s="15">
        <f t="shared" si="1"/>
        <v>0</v>
      </c>
      <c r="H35" s="36"/>
      <c r="I35" s="36"/>
      <c r="J35" s="16" t="s">
        <v>12</v>
      </c>
      <c r="K35" s="16" t="s">
        <v>49</v>
      </c>
      <c r="L35" s="16" t="s">
        <v>13</v>
      </c>
      <c r="M35" s="6"/>
    </row>
    <row r="36" spans="1:13" ht="14">
      <c r="A36" s="7">
        <v>32</v>
      </c>
      <c r="B36" s="50" t="s">
        <v>94</v>
      </c>
      <c r="C36" s="50"/>
      <c r="D36" s="50"/>
      <c r="E36" s="50"/>
      <c r="F36" s="39">
        <v>0</v>
      </c>
      <c r="G36" s="15">
        <f t="shared" si="1"/>
        <v>0</v>
      </c>
      <c r="H36" s="15"/>
      <c r="I36" s="15"/>
      <c r="J36" s="26"/>
      <c r="K36" s="26"/>
      <c r="L36" s="26"/>
      <c r="M36" s="26"/>
    </row>
    <row r="37" spans="1:13" ht="14">
      <c r="A37" s="7">
        <v>33</v>
      </c>
      <c r="B37" s="50" t="s">
        <v>95</v>
      </c>
      <c r="C37" s="50"/>
      <c r="D37" s="50"/>
      <c r="E37" s="50"/>
      <c r="F37" s="39">
        <v>0</v>
      </c>
      <c r="G37" s="15">
        <f t="shared" si="1"/>
        <v>0</v>
      </c>
      <c r="H37" s="15"/>
      <c r="I37" s="15"/>
      <c r="J37" s="26"/>
      <c r="K37" s="26"/>
      <c r="L37" s="26"/>
      <c r="M37" s="26"/>
    </row>
    <row r="38" spans="1:13" ht="14.5">
      <c r="A38" s="7">
        <v>34</v>
      </c>
      <c r="B38" s="50" t="s">
        <v>96</v>
      </c>
      <c r="C38" s="50"/>
      <c r="D38" s="50"/>
      <c r="E38" s="50"/>
      <c r="F38" s="39">
        <v>0</v>
      </c>
      <c r="G38" s="15">
        <f t="shared" si="1"/>
        <v>0</v>
      </c>
      <c r="H38" s="15"/>
      <c r="I38" s="15"/>
      <c r="J38" s="27"/>
      <c r="K38" s="27"/>
      <c r="L38" s="26"/>
      <c r="M38" s="26"/>
    </row>
    <row r="39" spans="1:13" ht="14">
      <c r="A39" s="7">
        <v>35</v>
      </c>
      <c r="B39" s="50" t="s">
        <v>97</v>
      </c>
      <c r="C39" s="50"/>
      <c r="D39" s="50"/>
      <c r="E39" s="50"/>
      <c r="F39" s="39">
        <v>0</v>
      </c>
      <c r="G39" s="15">
        <f t="shared" si="1"/>
        <v>0</v>
      </c>
      <c r="H39" s="15"/>
      <c r="I39" s="15"/>
      <c r="J39" s="28"/>
      <c r="K39" s="28"/>
      <c r="L39" s="26"/>
      <c r="M39" s="26"/>
    </row>
    <row r="40" spans="1:13" ht="14.5" customHeight="1">
      <c r="A40" s="45" t="s">
        <v>98</v>
      </c>
      <c r="B40" s="45"/>
      <c r="C40" s="45"/>
      <c r="D40" s="45"/>
      <c r="E40" s="45"/>
      <c r="F40" s="45"/>
      <c r="G40" s="37">
        <f>SUM(G5:G39)</f>
        <v>0</v>
      </c>
      <c r="H40" s="29"/>
      <c r="I40" s="29"/>
    </row>
    <row r="41" spans="1:13" ht="14.5" customHeight="1">
      <c r="A41" s="40"/>
      <c r="B41" s="40"/>
      <c r="C41" s="40"/>
      <c r="D41" s="40"/>
      <c r="E41" s="40"/>
      <c r="F41" s="40"/>
      <c r="G41" s="41"/>
      <c r="H41" s="29"/>
      <c r="I41" s="29"/>
    </row>
    <row r="43" spans="1:13" ht="31.5" customHeight="1">
      <c r="A43" s="46" t="s">
        <v>110</v>
      </c>
      <c r="B43" s="47"/>
      <c r="C43" s="48"/>
      <c r="D43" s="42"/>
      <c r="E43" s="43"/>
      <c r="F43" s="43"/>
      <c r="G43" s="43"/>
      <c r="H43" s="43"/>
      <c r="I43" s="43"/>
      <c r="J43" s="43"/>
      <c r="K43" s="43"/>
      <c r="L43" s="44"/>
    </row>
    <row r="44" spans="1:13" ht="18.5">
      <c r="A44" s="38">
        <v>1</v>
      </c>
      <c r="B44" s="49" t="s">
        <v>103</v>
      </c>
      <c r="C44" s="49"/>
      <c r="D44" s="42"/>
      <c r="E44" s="43"/>
      <c r="F44" s="43"/>
      <c r="G44" s="43"/>
      <c r="H44" s="43"/>
      <c r="I44" s="43"/>
      <c r="J44" s="43"/>
      <c r="K44" s="43"/>
      <c r="L44" s="44"/>
    </row>
    <row r="45" spans="1:13" ht="18.5">
      <c r="A45" s="38">
        <v>2</v>
      </c>
      <c r="B45" s="49" t="s">
        <v>104</v>
      </c>
      <c r="C45" s="49"/>
      <c r="D45" s="42"/>
      <c r="E45" s="43"/>
      <c r="F45" s="43"/>
      <c r="G45" s="43"/>
      <c r="H45" s="43"/>
      <c r="I45" s="43"/>
      <c r="J45" s="43"/>
      <c r="K45" s="43"/>
      <c r="L45" s="44"/>
    </row>
    <row r="46" spans="1:13" ht="18.5">
      <c r="A46" s="38">
        <v>3</v>
      </c>
      <c r="B46" s="49" t="s">
        <v>105</v>
      </c>
      <c r="C46" s="49"/>
      <c r="D46" s="42"/>
      <c r="E46" s="43"/>
      <c r="F46" s="43"/>
      <c r="G46" s="43"/>
      <c r="H46" s="43"/>
      <c r="I46" s="43"/>
      <c r="J46" s="43"/>
      <c r="K46" s="43"/>
      <c r="L46" s="44"/>
    </row>
    <row r="47" spans="1:13" ht="18.5">
      <c r="A47" s="38">
        <v>4</v>
      </c>
      <c r="B47" s="49" t="s">
        <v>106</v>
      </c>
      <c r="C47" s="49"/>
      <c r="D47" s="42"/>
      <c r="E47" s="43"/>
      <c r="F47" s="43"/>
      <c r="G47" s="43"/>
      <c r="H47" s="43"/>
      <c r="I47" s="43"/>
      <c r="J47" s="43"/>
      <c r="K47" s="43"/>
      <c r="L47" s="44"/>
    </row>
    <row r="48" spans="1:13" ht="18.5">
      <c r="A48" s="38">
        <v>5</v>
      </c>
      <c r="B48" s="49" t="s">
        <v>107</v>
      </c>
      <c r="C48" s="49"/>
      <c r="D48" s="42"/>
      <c r="E48" s="43"/>
      <c r="F48" s="43"/>
      <c r="G48" s="43"/>
      <c r="H48" s="43"/>
      <c r="I48" s="43"/>
      <c r="J48" s="43"/>
      <c r="K48" s="43"/>
      <c r="L48" s="44"/>
    </row>
    <row r="49" spans="1:12" ht="18.5">
      <c r="A49" s="38">
        <v>6</v>
      </c>
      <c r="B49" s="49" t="s">
        <v>108</v>
      </c>
      <c r="C49" s="49"/>
      <c r="D49" s="42"/>
      <c r="E49" s="43"/>
      <c r="F49" s="43"/>
      <c r="G49" s="43"/>
      <c r="H49" s="43"/>
      <c r="I49" s="43"/>
      <c r="J49" s="43"/>
      <c r="K49" s="43"/>
      <c r="L49" s="44"/>
    </row>
    <row r="50" spans="1:12" ht="78.5" customHeight="1">
      <c r="A50" s="38">
        <v>7</v>
      </c>
      <c r="B50" s="49" t="s">
        <v>109</v>
      </c>
      <c r="C50" s="49"/>
      <c r="D50" s="42"/>
      <c r="E50" s="43"/>
      <c r="F50" s="43"/>
      <c r="G50" s="43"/>
      <c r="H50" s="43"/>
      <c r="I50" s="43"/>
      <c r="J50" s="43"/>
      <c r="K50" s="43"/>
      <c r="L50" s="44"/>
    </row>
  </sheetData>
  <sheetProtection algorithmName="SHA-512" hashValue="AqUb54jOUZXdDdKzrmb03tJGTD9OUGAmHnU05YPMN4pavOc46PvHunr4RIK/XTYmY9SesjViGE19vdrEAGZ9Aw==" saltValue="6XgDzXzZl8Hph6UGEX46sQ==" spinCount="100000" sheet="1" selectLockedCells="1"/>
  <mergeCells count="25">
    <mergeCell ref="A1:M1"/>
    <mergeCell ref="B36:E36"/>
    <mergeCell ref="B37:E37"/>
    <mergeCell ref="F3:I3"/>
    <mergeCell ref="D48:L48"/>
    <mergeCell ref="B38:E38"/>
    <mergeCell ref="B39:E39"/>
    <mergeCell ref="A2:M2"/>
    <mergeCell ref="J3:L3"/>
    <mergeCell ref="D49:L49"/>
    <mergeCell ref="D50:L50"/>
    <mergeCell ref="A40:F40"/>
    <mergeCell ref="D43:L43"/>
    <mergeCell ref="A43:C43"/>
    <mergeCell ref="B44:C44"/>
    <mergeCell ref="B45:C45"/>
    <mergeCell ref="B46:C46"/>
    <mergeCell ref="B47:C47"/>
    <mergeCell ref="B48:C48"/>
    <mergeCell ref="B49:C49"/>
    <mergeCell ref="B50:C50"/>
    <mergeCell ref="D44:L44"/>
    <mergeCell ref="D45:L45"/>
    <mergeCell ref="D46:L46"/>
    <mergeCell ref="D47:L47"/>
  </mergeCells>
  <printOptions horizontalCentered="1"/>
  <pageMargins left="0.7" right="0.7" top="0.25" bottom="0.5" header="0.3" footer="0.3"/>
  <pageSetup paperSize="9" scale="53" fitToHeight="0" orientation="landscape" r:id="rId1"/>
  <headerFooter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23FE86931B4947B9A54BB28DF02BAF" ma:contentTypeVersion="15" ma:contentTypeDescription="Create a new document." ma:contentTypeScope="" ma:versionID="618dc388dfc8a9262aee8602a5153a3d">
  <xsd:schema xmlns:xsd="http://www.w3.org/2001/XMLSchema" xmlns:xs="http://www.w3.org/2001/XMLSchema" xmlns:p="http://schemas.microsoft.com/office/2006/metadata/properties" xmlns:ns2="dc115677-814f-4707-904d-17d216220fd1" xmlns:ns3="b6ea2367-86ed-440b-8002-9e76629e5783" targetNamespace="http://schemas.microsoft.com/office/2006/metadata/properties" ma:root="true" ma:fieldsID="cfbf060c0cb7c604435b90376a309c4e" ns2:_="" ns3:_="">
    <xsd:import namespace="dc115677-814f-4707-904d-17d216220fd1"/>
    <xsd:import namespace="b6ea2367-86ed-440b-8002-9e76629e578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115677-814f-4707-904d-17d216220fd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45b6ba6-00c8-40c7-a049-27f7d4b9cdeb}" ma:internalName="TaxCatchAll" ma:showField="CatchAllData" ma:web="dc115677-814f-4707-904d-17d216220f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ea2367-86ed-440b-8002-9e76629e57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6ea2367-86ed-440b-8002-9e76629e5783">
      <Terms xmlns="http://schemas.microsoft.com/office/infopath/2007/PartnerControls"/>
    </lcf76f155ced4ddcb4097134ff3c332f>
    <TaxCatchAll xmlns="dc115677-814f-4707-904d-17d216220fd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0853EF-BE0D-44A0-890C-B38630384C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115677-814f-4707-904d-17d216220fd1"/>
    <ds:schemaRef ds:uri="b6ea2367-86ed-440b-8002-9e76629e57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338287-0654-4A30-9444-77A2FFB2FED4}">
  <ds:schemaRefs>
    <ds:schemaRef ds:uri="http://schemas.microsoft.com/office/2006/metadata/properties"/>
    <ds:schemaRef ds:uri="http://schemas.microsoft.com/office/infopath/2007/PartnerControls"/>
    <ds:schemaRef ds:uri="b6ea2367-86ed-440b-8002-9e76629e5783"/>
    <ds:schemaRef ds:uri="dc115677-814f-4707-904d-17d216220fd1"/>
  </ds:schemaRefs>
</ds:datastoreItem>
</file>

<file path=customXml/itemProps3.xml><?xml version="1.0" encoding="utf-8"?>
<ds:datastoreItem xmlns:ds="http://schemas.openxmlformats.org/officeDocument/2006/customXml" ds:itemID="{00F2A8F8-C058-4135-B06A-9ADBB5D8430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LOT 1 - TVET Tailoring </vt:lpstr>
      <vt:lpstr>'LOT 1 - TVET Tailoring '!Print_Area</vt:lpstr>
      <vt:lpstr>'LOT 1 - TVET Tailoring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Sangeetha Mahinthan</dc:creator>
  <cp:lastModifiedBy>John Melkenbeek</cp:lastModifiedBy>
  <cp:lastPrinted>2025-07-22T10:00:20Z</cp:lastPrinted>
  <dcterms:created xsi:type="dcterms:W3CDTF">2022-12-06T13:59:16Z</dcterms:created>
  <dcterms:modified xsi:type="dcterms:W3CDTF">2025-07-22T10:00:40Z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0x010100E123FE86931B4947B9A54BB28DF02BAF</vt:lpwstr>
  </property>
</Properties>
</file>